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9113A0EA-5854-41DA-AFA3-C515FA5AEA41}" xr6:coauthVersionLast="47" xr6:coauthVersionMax="47" xr10:uidLastSave="{00000000-0000-0000-0000-000000000000}"/>
  <bookViews>
    <workbookView xWindow="-110" yWindow="-110" windowWidth="25820" windowHeight="13900" firstSheet="3" activeTab="14" xr2:uid="{00000000-000D-0000-FFFF-FFFF00000000}"/>
  </bookViews>
  <sheets>
    <sheet name="June 23" sheetId="2" r:id="rId1"/>
    <sheet name="July 23" sheetId="3" r:id="rId2"/>
    <sheet name="Aug 23" sheetId="4" r:id="rId3"/>
    <sheet name="Sept 23" sheetId="6" r:id="rId4"/>
    <sheet name="Oct 23" sheetId="8" r:id="rId5"/>
    <sheet name="Apr 24" sheetId="13" r:id="rId6"/>
    <sheet name="May 24" sheetId="14" r:id="rId7"/>
    <sheet name="June 24" sheetId="15" r:id="rId8"/>
    <sheet name="July 24" sheetId="16" r:id="rId9"/>
    <sheet name="Aug 24" sheetId="17" r:id="rId10"/>
    <sheet name="Sep 24" sheetId="18" r:id="rId11"/>
    <sheet name="Oct 24" sheetId="19" r:id="rId12"/>
    <sheet name="Nov 24" sheetId="20" r:id="rId13"/>
    <sheet name="Dec 24" sheetId="21" r:id="rId14"/>
    <sheet name="Jan 25" sheetId="22" r:id="rId15"/>
  </sheets>
  <definedNames>
    <definedName name="_xlnm.Print_Area" localSheetId="5">'Apr 24'!$A$1:$X$107</definedName>
    <definedName name="_xlnm.Print_Area" localSheetId="13">'Dec 24'!$A$1:$X$122</definedName>
    <definedName name="_xlnm.Print_Area" localSheetId="14">'Jan 25'!$A$1:$X$113</definedName>
    <definedName name="_xlnm.Print_Area" localSheetId="1">'July 23'!$A$1:$X$78</definedName>
    <definedName name="_xlnm.Print_Area" localSheetId="0">'June 23'!$A$3:$X$66</definedName>
    <definedName name="_xlnm.Print_Area" localSheetId="6">'May 24'!$A$1:$X$122</definedName>
    <definedName name="_xlnm.Print_Area" localSheetId="3">'Sept 23'!$A$1:$P$75</definedName>
    <definedName name="_xlnm.Print_Titles" localSheetId="13">'Dec 24'!$1:$5</definedName>
    <definedName name="_xlnm.Print_Titles" localSheetId="14">'Jan 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5" i="22" l="1"/>
  <c r="O76" i="22"/>
  <c r="P76" i="22" s="1"/>
  <c r="I98" i="22"/>
  <c r="J98" i="22"/>
  <c r="K98" i="22"/>
  <c r="L98" i="22"/>
  <c r="M98" i="22"/>
  <c r="N98" i="22"/>
  <c r="H98" i="22"/>
  <c r="D98" i="22"/>
  <c r="N89" i="22"/>
  <c r="M89" i="22"/>
  <c r="L89" i="22"/>
  <c r="K89" i="22"/>
  <c r="J89" i="22"/>
  <c r="I89" i="22"/>
  <c r="H89" i="22"/>
  <c r="D89" i="22"/>
  <c r="O78" i="22"/>
  <c r="P78" i="22" s="1"/>
  <c r="O79" i="22"/>
  <c r="P79" i="22" s="1"/>
  <c r="O80" i="22"/>
  <c r="P80" i="22" s="1"/>
  <c r="O81" i="22"/>
  <c r="P81" i="22" s="1"/>
  <c r="O82" i="22"/>
  <c r="P82" i="22" s="1"/>
  <c r="O83" i="22"/>
  <c r="P83" i="22" s="1"/>
  <c r="O84" i="22"/>
  <c r="P84" i="22" s="1"/>
  <c r="O85" i="22"/>
  <c r="P85" i="22" s="1"/>
  <c r="O86" i="22"/>
  <c r="P86" i="22" s="1"/>
  <c r="O87" i="22"/>
  <c r="P87" i="22" s="1"/>
  <c r="O88" i="22"/>
  <c r="P88" i="22" s="1"/>
  <c r="O77" i="22"/>
  <c r="P77" i="22" s="1"/>
  <c r="P75" i="22" l="1"/>
  <c r="O74" i="22"/>
  <c r="P74" i="22" s="1"/>
  <c r="O72" i="22"/>
  <c r="P72" i="22" s="1"/>
  <c r="O69" i="22"/>
  <c r="P69" i="22" s="1"/>
  <c r="O67" i="22"/>
  <c r="P67" i="22" s="1"/>
  <c r="O45" i="22"/>
  <c r="P45" i="22" s="1"/>
  <c r="N43" i="22"/>
  <c r="M43" i="22"/>
  <c r="L43" i="22"/>
  <c r="K43" i="22"/>
  <c r="J43" i="22"/>
  <c r="I43" i="22"/>
  <c r="H43" i="22"/>
  <c r="D43" i="22"/>
  <c r="O95" i="22"/>
  <c r="P95" i="22" s="1"/>
  <c r="O91" i="22"/>
  <c r="P91" i="22" l="1"/>
  <c r="P98" i="22" s="1"/>
  <c r="O98" i="22"/>
  <c r="O7" i="22"/>
  <c r="P7" i="22" s="1"/>
  <c r="O8" i="22"/>
  <c r="P8" i="22" s="1"/>
  <c r="O6" i="22"/>
  <c r="O73" i="22"/>
  <c r="P73" i="22" s="1"/>
  <c r="O28" i="22"/>
  <c r="P28" i="22" s="1"/>
  <c r="O30" i="22"/>
  <c r="P30" i="22" s="1"/>
  <c r="O35" i="22"/>
  <c r="P35" i="22" s="1"/>
  <c r="O68" i="22"/>
  <c r="O10" i="22"/>
  <c r="P10" i="22" s="1"/>
  <c r="O27" i="22"/>
  <c r="P27" i="22" s="1"/>
  <c r="O9" i="22"/>
  <c r="P9" i="22" s="1"/>
  <c r="O51" i="21"/>
  <c r="P51" i="21" s="1"/>
  <c r="O66" i="21"/>
  <c r="P66" i="21" s="1"/>
  <c r="O104" i="21"/>
  <c r="P104" i="21" s="1"/>
  <c r="O92" i="21"/>
  <c r="P92" i="21" s="1"/>
  <c r="O83" i="21"/>
  <c r="P83" i="21" s="1"/>
  <c r="O55" i="21"/>
  <c r="P55" i="21" s="1"/>
  <c r="O89" i="22" l="1"/>
  <c r="P68" i="22"/>
  <c r="P89" i="22" s="1"/>
  <c r="P6" i="22"/>
  <c r="P43" i="22" s="1"/>
  <c r="O43" i="22"/>
  <c r="O60" i="21"/>
  <c r="P60" i="21" s="1"/>
  <c r="O41" i="21"/>
  <c r="P41" i="21" s="1"/>
  <c r="O42" i="21"/>
  <c r="P42" i="21" s="1"/>
  <c r="O47" i="21"/>
  <c r="P47" i="21" s="1"/>
  <c r="O91" i="21"/>
  <c r="P91" i="21" s="1"/>
  <c r="O43" i="21"/>
  <c r="P43" i="21" s="1"/>
  <c r="O102" i="21"/>
  <c r="P102" i="21" s="1"/>
  <c r="O9" i="21" l="1"/>
  <c r="P9" i="21" s="1"/>
  <c r="O26" i="21"/>
  <c r="P26" i="21" s="1"/>
  <c r="O40" i="21" l="1"/>
  <c r="P40" i="21" s="1"/>
  <c r="O25" i="21"/>
  <c r="P25" i="21" s="1"/>
  <c r="O24" i="21"/>
  <c r="P24" i="21" s="1"/>
  <c r="O23" i="21"/>
  <c r="P23" i="21" s="1"/>
  <c r="O8" i="21"/>
  <c r="P8" i="21" s="1"/>
  <c r="O7" i="21"/>
  <c r="P7" i="21" s="1"/>
  <c r="O6" i="21"/>
  <c r="P6" i="21" s="1"/>
  <c r="P108" i="21"/>
  <c r="O108" i="21"/>
  <c r="N108" i="21"/>
  <c r="M108" i="21"/>
  <c r="L108" i="21"/>
  <c r="K108" i="21"/>
  <c r="J108" i="21"/>
  <c r="I108" i="21"/>
  <c r="H108" i="21"/>
  <c r="D108" i="21"/>
  <c r="N105" i="21"/>
  <c r="M105" i="21"/>
  <c r="L105" i="21"/>
  <c r="K105" i="21"/>
  <c r="J105" i="21"/>
  <c r="I105" i="21"/>
  <c r="H105" i="21"/>
  <c r="D105" i="21"/>
  <c r="O46" i="21"/>
  <c r="N44" i="21"/>
  <c r="M44" i="21"/>
  <c r="K44" i="21"/>
  <c r="J44" i="21"/>
  <c r="I44" i="21"/>
  <c r="H44" i="21"/>
  <c r="D44" i="21"/>
  <c r="L44" i="21"/>
  <c r="P46" i="20"/>
  <c r="P67" i="20"/>
  <c r="O105" i="21" l="1"/>
  <c r="P46" i="21"/>
  <c r="P105" i="21" s="1"/>
  <c r="H42" i="20"/>
  <c r="I42" i="20"/>
  <c r="J42" i="20"/>
  <c r="K42" i="20"/>
  <c r="L42" i="20"/>
  <c r="M42" i="20"/>
  <c r="N42" i="20"/>
  <c r="D42" i="20"/>
  <c r="P37" i="20"/>
  <c r="P38" i="20"/>
  <c r="P39" i="20"/>
  <c r="P33" i="20"/>
  <c r="P34" i="20"/>
  <c r="P35" i="20"/>
  <c r="P36" i="20"/>
  <c r="P32" i="20"/>
  <c r="P6" i="20"/>
  <c r="O26" i="20"/>
  <c r="O42" i="20" s="1"/>
  <c r="P44" i="21" l="1"/>
  <c r="O44" i="21"/>
  <c r="P42" i="20"/>
  <c r="P100" i="20"/>
  <c r="O100" i="20"/>
  <c r="N100" i="20"/>
  <c r="M100" i="20"/>
  <c r="L100" i="20"/>
  <c r="K100" i="20"/>
  <c r="J100" i="20"/>
  <c r="I100" i="20"/>
  <c r="H100" i="20"/>
  <c r="D100" i="20"/>
  <c r="P97" i="20"/>
  <c r="O97" i="20"/>
  <c r="N97" i="20"/>
  <c r="M97" i="20"/>
  <c r="L97" i="20"/>
  <c r="K97" i="20"/>
  <c r="J97" i="20"/>
  <c r="I97" i="20"/>
  <c r="H97" i="20"/>
  <c r="D97" i="20"/>
  <c r="O6" i="19" l="1"/>
  <c r="H46" i="19"/>
  <c r="D107" i="19" l="1"/>
  <c r="N46" i="19" l="1"/>
  <c r="M46" i="19"/>
  <c r="L46" i="19"/>
  <c r="K46" i="19"/>
  <c r="J46" i="19"/>
  <c r="I46" i="19"/>
  <c r="D46" i="19"/>
  <c r="P107" i="19" l="1"/>
  <c r="M107" i="19"/>
  <c r="K107" i="19"/>
  <c r="I107" i="19"/>
  <c r="O107" i="19"/>
  <c r="N107" i="19"/>
  <c r="L107" i="19"/>
  <c r="J107" i="19"/>
  <c r="H107" i="19"/>
  <c r="P44" i="19" l="1"/>
  <c r="P43" i="19"/>
  <c r="P46" i="19" l="1"/>
  <c r="O22" i="19"/>
  <c r="O46" i="19" s="1"/>
  <c r="P110" i="19" l="1"/>
  <c r="O110" i="19"/>
  <c r="N110" i="19"/>
  <c r="M110" i="19"/>
  <c r="L110" i="19"/>
  <c r="K110" i="19"/>
  <c r="J110" i="19"/>
  <c r="I110" i="19"/>
  <c r="H110" i="19"/>
  <c r="D110" i="19"/>
  <c r="M83" i="18" l="1"/>
  <c r="K83" i="18"/>
  <c r="I83" i="18"/>
  <c r="O83" i="18"/>
  <c r="N83" i="18"/>
  <c r="L83" i="18"/>
  <c r="J83" i="18"/>
  <c r="H83" i="18"/>
  <c r="D83" i="18"/>
  <c r="D38" i="18"/>
  <c r="H38" i="18"/>
  <c r="P35" i="18"/>
  <c r="P18" i="18"/>
  <c r="P42" i="18"/>
  <c r="L38" i="18" l="1"/>
  <c r="P36" i="18"/>
  <c r="P38" i="18" s="1"/>
  <c r="P71" i="18"/>
  <c r="P86" i="18" l="1"/>
  <c r="O86" i="18"/>
  <c r="N86" i="18"/>
  <c r="M86" i="18"/>
  <c r="L86" i="18"/>
  <c r="K86" i="18"/>
  <c r="J86" i="18"/>
  <c r="I86" i="18"/>
  <c r="H86" i="18"/>
  <c r="D86" i="18"/>
  <c r="N38" i="18"/>
  <c r="M38" i="18"/>
  <c r="K38" i="18"/>
  <c r="I38" i="18"/>
  <c r="O25" i="18"/>
  <c r="O38" i="18" s="1"/>
  <c r="P60" i="18" l="1"/>
  <c r="P83" i="18" s="1"/>
  <c r="O116" i="17"/>
  <c r="P116" i="17" s="1"/>
  <c r="O106" i="17"/>
  <c r="P106" i="17" s="1"/>
  <c r="O82" i="17"/>
  <c r="O66" i="17"/>
  <c r="O32" i="17" l="1"/>
  <c r="P32" i="17" s="1"/>
  <c r="N33" i="17"/>
  <c r="M33" i="17"/>
  <c r="K33" i="17"/>
  <c r="J33" i="17"/>
  <c r="I33" i="17"/>
  <c r="H33" i="17"/>
  <c r="D33" i="17"/>
  <c r="P120" i="17"/>
  <c r="O120" i="17"/>
  <c r="N120" i="17"/>
  <c r="M120" i="17"/>
  <c r="L120" i="17"/>
  <c r="K120" i="17"/>
  <c r="J120" i="17"/>
  <c r="I120" i="17"/>
  <c r="H120" i="17"/>
  <c r="D120" i="17"/>
  <c r="N117" i="17"/>
  <c r="M117" i="17"/>
  <c r="L117" i="17"/>
  <c r="K117" i="17"/>
  <c r="J117" i="17"/>
  <c r="I117" i="17"/>
  <c r="H117" i="17"/>
  <c r="D117" i="17"/>
  <c r="O107" i="17"/>
  <c r="P107" i="17" s="1"/>
  <c r="O95" i="17"/>
  <c r="P95" i="17" s="1"/>
  <c r="O88" i="17"/>
  <c r="P88" i="17" s="1"/>
  <c r="O87" i="17"/>
  <c r="P87" i="17" s="1"/>
  <c r="P82" i="17"/>
  <c r="P66" i="17"/>
  <c r="O35" i="17"/>
  <c r="P35" i="17" s="1"/>
  <c r="O28" i="17"/>
  <c r="P28" i="17" s="1"/>
  <c r="O27" i="17"/>
  <c r="P27" i="17" s="1"/>
  <c r="O26" i="17"/>
  <c r="P26" i="17" s="1"/>
  <c r="L6" i="17"/>
  <c r="O6" i="17" s="1"/>
  <c r="P6" i="17" l="1"/>
  <c r="P33" i="17" s="1"/>
  <c r="O33" i="17"/>
  <c r="L33" i="17"/>
  <c r="P117" i="17"/>
  <c r="O117" i="17"/>
  <c r="O27" i="16"/>
  <c r="O9" i="16"/>
  <c r="P9" i="16" s="1"/>
  <c r="P86" i="16"/>
  <c r="O86" i="16"/>
  <c r="N86" i="16"/>
  <c r="M86" i="16"/>
  <c r="L86" i="16"/>
  <c r="K86" i="16"/>
  <c r="J86" i="16"/>
  <c r="I86" i="16"/>
  <c r="H86" i="16"/>
  <c r="D86" i="16"/>
  <c r="N83" i="16"/>
  <c r="M83" i="16"/>
  <c r="L83" i="16"/>
  <c r="K83" i="16"/>
  <c r="J83" i="16"/>
  <c r="I83" i="16"/>
  <c r="H83" i="16"/>
  <c r="D83" i="16"/>
  <c r="O81" i="16"/>
  <c r="P81" i="16" s="1"/>
  <c r="O80" i="16"/>
  <c r="P80" i="16" s="1"/>
  <c r="O66" i="16"/>
  <c r="P66" i="16" s="1"/>
  <c r="O65" i="16"/>
  <c r="P65" i="16" s="1"/>
  <c r="O61" i="16"/>
  <c r="P61" i="16" s="1"/>
  <c r="O60" i="16"/>
  <c r="P60" i="16" s="1"/>
  <c r="O56" i="16"/>
  <c r="P56" i="16" s="1"/>
  <c r="N25" i="16"/>
  <c r="M25" i="16"/>
  <c r="K25" i="16"/>
  <c r="J25" i="16"/>
  <c r="I25" i="16"/>
  <c r="H25" i="16"/>
  <c r="D25" i="16"/>
  <c r="O24" i="16"/>
  <c r="P24" i="16" s="1"/>
  <c r="O22" i="16"/>
  <c r="P22" i="16" s="1"/>
  <c r="L6" i="16"/>
  <c r="L25" i="16" s="1"/>
  <c r="O83" i="16" l="1"/>
  <c r="P27" i="16"/>
  <c r="P83" i="16" s="1"/>
  <c r="O6" i="16"/>
  <c r="O26" i="15"/>
  <c r="P26" i="15" s="1"/>
  <c r="P6" i="16" l="1"/>
  <c r="P25" i="16" s="1"/>
  <c r="O25" i="16"/>
  <c r="O79" i="15"/>
  <c r="P79" i="15" s="1"/>
  <c r="O80" i="15" l="1"/>
  <c r="P80" i="15" s="1"/>
  <c r="O70" i="15"/>
  <c r="P70" i="15" s="1"/>
  <c r="O81" i="15" l="1"/>
  <c r="P81" i="15" s="1"/>
  <c r="O71" i="15"/>
  <c r="P71" i="15" s="1"/>
  <c r="P87" i="15" l="1"/>
  <c r="O87" i="15"/>
  <c r="N87" i="15"/>
  <c r="M87" i="15"/>
  <c r="L87" i="15"/>
  <c r="K87" i="15"/>
  <c r="J87" i="15"/>
  <c r="I87" i="15"/>
  <c r="H87" i="15"/>
  <c r="D87" i="15"/>
  <c r="N84" i="15"/>
  <c r="M84" i="15"/>
  <c r="L84" i="15"/>
  <c r="K84" i="15"/>
  <c r="J84" i="15"/>
  <c r="I84" i="15"/>
  <c r="H84" i="15"/>
  <c r="D84" i="15"/>
  <c r="O46" i="15"/>
  <c r="P46" i="15" s="1"/>
  <c r="O78" i="15"/>
  <c r="P78" i="15" s="1"/>
  <c r="O69" i="15"/>
  <c r="P69" i="15" s="1"/>
  <c r="O42" i="15"/>
  <c r="P42" i="15" s="1"/>
  <c r="N40" i="15"/>
  <c r="M40" i="15"/>
  <c r="K40" i="15"/>
  <c r="J40" i="15"/>
  <c r="I40" i="15"/>
  <c r="H40" i="15"/>
  <c r="D40" i="15"/>
  <c r="O39" i="15"/>
  <c r="P39" i="15" s="1"/>
  <c r="O32" i="15"/>
  <c r="P32" i="15" s="1"/>
  <c r="L6" i="15"/>
  <c r="O6" i="15" s="1"/>
  <c r="O40" i="15" l="1"/>
  <c r="P6" i="15"/>
  <c r="P40" i="15" s="1"/>
  <c r="P84" i="15"/>
  <c r="O84" i="15"/>
  <c r="L40" i="15"/>
  <c r="O44" i="14"/>
  <c r="P44" i="14" s="1"/>
  <c r="I110" i="14" l="1"/>
  <c r="D47" i="14"/>
  <c r="O45" i="14" l="1"/>
  <c r="P45" i="14" s="1"/>
  <c r="O97" i="14"/>
  <c r="P97" i="14" s="1"/>
  <c r="O96" i="14"/>
  <c r="P96" i="14" s="1"/>
  <c r="O95" i="14"/>
  <c r="P95" i="14" s="1"/>
  <c r="P110" i="14" l="1"/>
  <c r="O110" i="14"/>
  <c r="N110" i="14"/>
  <c r="M110" i="14"/>
  <c r="L110" i="14"/>
  <c r="K110" i="14"/>
  <c r="J110" i="14"/>
  <c r="H110" i="14"/>
  <c r="D110" i="14"/>
  <c r="N107" i="14"/>
  <c r="M107" i="14"/>
  <c r="L107" i="14"/>
  <c r="K107" i="14"/>
  <c r="J107" i="14"/>
  <c r="I107" i="14"/>
  <c r="H107" i="14"/>
  <c r="D107" i="14"/>
  <c r="O106" i="14"/>
  <c r="P106" i="14" s="1"/>
  <c r="O94" i="14"/>
  <c r="P94" i="14" s="1"/>
  <c r="O49" i="14"/>
  <c r="N47" i="14"/>
  <c r="M47" i="14"/>
  <c r="K47" i="14"/>
  <c r="J47" i="14"/>
  <c r="I47" i="14"/>
  <c r="H47" i="14"/>
  <c r="O46" i="14"/>
  <c r="P46" i="14" s="1"/>
  <c r="O43" i="14"/>
  <c r="P43" i="14" s="1"/>
  <c r="O20" i="14"/>
  <c r="P20" i="14" s="1"/>
  <c r="L6" i="14"/>
  <c r="L47" i="14" s="1"/>
  <c r="O107" i="14" l="1"/>
  <c r="P49" i="14"/>
  <c r="P107" i="14" s="1"/>
  <c r="O6" i="14"/>
  <c r="J43" i="13"/>
  <c r="J44" i="13" s="1"/>
  <c r="N43" i="13"/>
  <c r="N44" i="13" s="1"/>
  <c r="M43" i="13"/>
  <c r="M44" i="13" s="1"/>
  <c r="K43" i="13"/>
  <c r="K44" i="13" s="1"/>
  <c r="I43" i="13"/>
  <c r="I44" i="13" s="1"/>
  <c r="H43" i="13"/>
  <c r="H44" i="13" s="1"/>
  <c r="D43" i="13"/>
  <c r="D44" i="13" s="1"/>
  <c r="D48" i="14" l="1"/>
  <c r="N48" i="14"/>
  <c r="H48" i="14"/>
  <c r="H41" i="15" s="1"/>
  <c r="I48" i="14"/>
  <c r="K48" i="14"/>
  <c r="M48" i="14"/>
  <c r="J48" i="14"/>
  <c r="P6" i="14"/>
  <c r="P47" i="14" s="1"/>
  <c r="O47" i="14"/>
  <c r="O40" i="13"/>
  <c r="P40" i="13" s="1"/>
  <c r="O41" i="13"/>
  <c r="P41" i="13" s="1"/>
  <c r="O42" i="13"/>
  <c r="P42" i="13" s="1"/>
  <c r="O27" i="13"/>
  <c r="P27" i="13" s="1"/>
  <c r="I41" i="15" l="1"/>
  <c r="M41" i="15"/>
  <c r="K41" i="15"/>
  <c r="J41" i="15"/>
  <c r="N41" i="15"/>
  <c r="D41" i="15"/>
  <c r="I95" i="13"/>
  <c r="I96" i="13" s="1"/>
  <c r="J95" i="13"/>
  <c r="J96" i="13" s="1"/>
  <c r="K95" i="13"/>
  <c r="K96" i="13" s="1"/>
  <c r="L95" i="13"/>
  <c r="L96" i="13" s="1"/>
  <c r="M95" i="13"/>
  <c r="M96" i="13" s="1"/>
  <c r="N95" i="13"/>
  <c r="N96" i="13" s="1"/>
  <c r="O95" i="13"/>
  <c r="O96" i="13" s="1"/>
  <c r="P95" i="13"/>
  <c r="P96" i="13" s="1"/>
  <c r="H95" i="13"/>
  <c r="H96" i="13" s="1"/>
  <c r="N92" i="13"/>
  <c r="N93" i="13" s="1"/>
  <c r="M92" i="13"/>
  <c r="M93" i="13" s="1"/>
  <c r="L92" i="13"/>
  <c r="L93" i="13" s="1"/>
  <c r="K92" i="13"/>
  <c r="K93" i="13" s="1"/>
  <c r="J92" i="13"/>
  <c r="J93" i="13" s="1"/>
  <c r="I92" i="13"/>
  <c r="I93" i="13" s="1"/>
  <c r="H92" i="13"/>
  <c r="H93" i="13" s="1"/>
  <c r="D92" i="13"/>
  <c r="D93" i="13" s="1"/>
  <c r="J26" i="16" l="1"/>
  <c r="J34" i="17" s="1"/>
  <c r="J39" i="18" s="1"/>
  <c r="J47" i="19" s="1"/>
  <c r="J43" i="20" s="1"/>
  <c r="J45" i="21" s="1"/>
  <c r="J44" i="22" s="1"/>
  <c r="M26" i="16"/>
  <c r="M34" i="17" s="1"/>
  <c r="M39" i="18" s="1"/>
  <c r="M47" i="19" s="1"/>
  <c r="M43" i="20" s="1"/>
  <c r="M45" i="21" s="1"/>
  <c r="M44" i="22" s="1"/>
  <c r="K26" i="16"/>
  <c r="H26" i="16"/>
  <c r="H34" i="17" s="1"/>
  <c r="H39" i="18" s="1"/>
  <c r="H47" i="19" s="1"/>
  <c r="H43" i="20" s="1"/>
  <c r="H45" i="21" s="1"/>
  <c r="H44" i="22" s="1"/>
  <c r="D26" i="16"/>
  <c r="D34" i="17" s="1"/>
  <c r="D39" i="18" s="1"/>
  <c r="D47" i="19" s="1"/>
  <c r="D43" i="20" s="1"/>
  <c r="D45" i="21" s="1"/>
  <c r="D44" i="22" s="1"/>
  <c r="N26" i="16"/>
  <c r="N34" i="17" s="1"/>
  <c r="N39" i="18" s="1"/>
  <c r="N47" i="19" s="1"/>
  <c r="N43" i="20" s="1"/>
  <c r="N45" i="21" s="1"/>
  <c r="N44" i="22" s="1"/>
  <c r="I26" i="16"/>
  <c r="I34" i="17" s="1"/>
  <c r="I39" i="18" s="1"/>
  <c r="I47" i="19" s="1"/>
  <c r="I43" i="20" s="1"/>
  <c r="I45" i="21" s="1"/>
  <c r="I44" i="22" s="1"/>
  <c r="N111" i="14"/>
  <c r="N88" i="15" s="1"/>
  <c r="L108" i="14"/>
  <c r="M108" i="14"/>
  <c r="N108" i="14"/>
  <c r="L111" i="14"/>
  <c r="L88" i="15" s="1"/>
  <c r="J108" i="14"/>
  <c r="P111" i="14"/>
  <c r="P88" i="15" s="1"/>
  <c r="J111" i="14"/>
  <c r="J88" i="15" s="1"/>
  <c r="D108" i="14"/>
  <c r="M111" i="14"/>
  <c r="M88" i="15" s="1"/>
  <c r="H108" i="14"/>
  <c r="I108" i="14"/>
  <c r="H111" i="14"/>
  <c r="H88" i="15" s="1"/>
  <c r="K111" i="14"/>
  <c r="K88" i="15" s="1"/>
  <c r="K108" i="14"/>
  <c r="O111" i="14"/>
  <c r="O88" i="15" s="1"/>
  <c r="I111" i="14"/>
  <c r="I88" i="15" s="1"/>
  <c r="O29" i="13"/>
  <c r="P29" i="13" s="1"/>
  <c r="O26" i="13"/>
  <c r="P26" i="13" s="1"/>
  <c r="D95" i="13"/>
  <c r="D96" i="13" s="1"/>
  <c r="O91" i="13"/>
  <c r="P91" i="13" s="1"/>
  <c r="O89" i="13"/>
  <c r="P89" i="13" s="1"/>
  <c r="O82" i="13"/>
  <c r="P82" i="13" s="1"/>
  <c r="O45" i="13"/>
  <c r="L6" i="13"/>
  <c r="L43" i="13" s="1"/>
  <c r="L44" i="13" s="1"/>
  <c r="K34" i="17" l="1"/>
  <c r="K39" i="18" s="1"/>
  <c r="K47" i="19" s="1"/>
  <c r="K43" i="20" s="1"/>
  <c r="K45" i="21" s="1"/>
  <c r="K44" i="22" s="1"/>
  <c r="M87" i="16"/>
  <c r="M101" i="20" s="1"/>
  <c r="M109" i="21" s="1"/>
  <c r="M99" i="22" s="1"/>
  <c r="J87" i="16"/>
  <c r="J101" i="20" s="1"/>
  <c r="J109" i="21" s="1"/>
  <c r="J99" i="22" s="1"/>
  <c r="P87" i="16"/>
  <c r="P101" i="20" s="1"/>
  <c r="P109" i="21" s="1"/>
  <c r="P99" i="22" s="1"/>
  <c r="I87" i="16"/>
  <c r="I101" i="20" s="1"/>
  <c r="I109" i="21" s="1"/>
  <c r="I99" i="22" s="1"/>
  <c r="O87" i="16"/>
  <c r="O101" i="20" s="1"/>
  <c r="O109" i="21" s="1"/>
  <c r="O99" i="22" s="1"/>
  <c r="H87" i="16"/>
  <c r="H101" i="20" s="1"/>
  <c r="H109" i="21" s="1"/>
  <c r="H99" i="22" s="1"/>
  <c r="N87" i="16"/>
  <c r="N101" i="20" s="1"/>
  <c r="N109" i="21" s="1"/>
  <c r="N99" i="22" s="1"/>
  <c r="L87" i="16"/>
  <c r="L101" i="20" s="1"/>
  <c r="L109" i="21" s="1"/>
  <c r="L99" i="22" s="1"/>
  <c r="K87" i="16"/>
  <c r="K101" i="20" s="1"/>
  <c r="K109" i="21" s="1"/>
  <c r="K99" i="22" s="1"/>
  <c r="N85" i="15"/>
  <c r="K85" i="15"/>
  <c r="I85" i="15"/>
  <c r="H85" i="15"/>
  <c r="M85" i="15"/>
  <c r="J85" i="15"/>
  <c r="L85" i="15"/>
  <c r="D85" i="15"/>
  <c r="L48" i="14"/>
  <c r="D111" i="14"/>
  <c r="D88" i="15" s="1"/>
  <c r="P45" i="13"/>
  <c r="P92" i="13" s="1"/>
  <c r="P93" i="13" s="1"/>
  <c r="O92" i="13"/>
  <c r="O93" i="13" s="1"/>
  <c r="O6" i="13"/>
  <c r="K121" i="17" l="1"/>
  <c r="K111" i="19"/>
  <c r="K87" i="18"/>
  <c r="L121" i="17"/>
  <c r="L111" i="19"/>
  <c r="L87" i="18"/>
  <c r="H121" i="17"/>
  <c r="H111" i="19"/>
  <c r="H87" i="18"/>
  <c r="I121" i="17"/>
  <c r="I111" i="19"/>
  <c r="I87" i="18"/>
  <c r="J121" i="17"/>
  <c r="J111" i="19"/>
  <c r="J87" i="18"/>
  <c r="N121" i="17"/>
  <c r="N111" i="19"/>
  <c r="N87" i="18"/>
  <c r="O121" i="17"/>
  <c r="O111" i="19"/>
  <c r="O87" i="18"/>
  <c r="P121" i="17"/>
  <c r="P111" i="19"/>
  <c r="P87" i="18"/>
  <c r="M121" i="17"/>
  <c r="M111" i="19"/>
  <c r="M87" i="18"/>
  <c r="J84" i="16"/>
  <c r="J118" i="17" s="1"/>
  <c r="J84" i="18" s="1"/>
  <c r="J108" i="19" s="1"/>
  <c r="J98" i="20" s="1"/>
  <c r="J106" i="21" s="1"/>
  <c r="J90" i="22" s="1"/>
  <c r="M84" i="16"/>
  <c r="I84" i="16"/>
  <c r="I118" i="17" s="1"/>
  <c r="I84" i="18" s="1"/>
  <c r="I108" i="19" s="1"/>
  <c r="I98" i="20" s="1"/>
  <c r="I106" i="21" s="1"/>
  <c r="I90" i="22" s="1"/>
  <c r="N84" i="16"/>
  <c r="N118" i="17" s="1"/>
  <c r="N84" i="18" s="1"/>
  <c r="N108" i="19" s="1"/>
  <c r="N98" i="20" s="1"/>
  <c r="N106" i="21" s="1"/>
  <c r="N90" i="22" s="1"/>
  <c r="D87" i="16"/>
  <c r="D101" i="20" s="1"/>
  <c r="D109" i="21" s="1"/>
  <c r="D99" i="22" s="1"/>
  <c r="H84" i="16"/>
  <c r="H118" i="17" s="1"/>
  <c r="H84" i="18" s="1"/>
  <c r="H108" i="19" s="1"/>
  <c r="H98" i="20" s="1"/>
  <c r="H106" i="21" s="1"/>
  <c r="H90" i="22" s="1"/>
  <c r="D84" i="16"/>
  <c r="D118" i="17" s="1"/>
  <c r="D84" i="18" s="1"/>
  <c r="D108" i="19" s="1"/>
  <c r="D98" i="20" s="1"/>
  <c r="D106" i="21" s="1"/>
  <c r="D90" i="22" s="1"/>
  <c r="K84" i="16"/>
  <c r="L84" i="16"/>
  <c r="L118" i="17" s="1"/>
  <c r="L84" i="18" s="1"/>
  <c r="L108" i="19" s="1"/>
  <c r="L98" i="20" s="1"/>
  <c r="L106" i="21" s="1"/>
  <c r="L90" i="22" s="1"/>
  <c r="L41" i="15"/>
  <c r="O108" i="14"/>
  <c r="P108" i="14"/>
  <c r="P6" i="13"/>
  <c r="P43" i="13" s="1"/>
  <c r="P44" i="13" s="1"/>
  <c r="O43" i="13"/>
  <c r="O44" i="13" s="1"/>
  <c r="D121" i="17" l="1"/>
  <c r="D111" i="19"/>
  <c r="D87" i="18"/>
  <c r="K118" i="17"/>
  <c r="K84" i="18" s="1"/>
  <c r="K108" i="19" s="1"/>
  <c r="K98" i="20" s="1"/>
  <c r="K106" i="21" s="1"/>
  <c r="K90" i="22" s="1"/>
  <c r="M118" i="17"/>
  <c r="M84" i="18" s="1"/>
  <c r="M108" i="19" s="1"/>
  <c r="M98" i="20" s="1"/>
  <c r="M106" i="21" s="1"/>
  <c r="M90" i="22" s="1"/>
  <c r="L26" i="16"/>
  <c r="L34" i="17" s="1"/>
  <c r="L39" i="18" s="1"/>
  <c r="L47" i="19" s="1"/>
  <c r="L43" i="20" s="1"/>
  <c r="L45" i="21" s="1"/>
  <c r="L44" i="22" s="1"/>
  <c r="P85" i="15"/>
  <c r="O85" i="15"/>
  <c r="O48" i="14"/>
  <c r="P48" i="14"/>
  <c r="O64" i="8"/>
  <c r="P64" i="8" s="1"/>
  <c r="P84" i="16" l="1"/>
  <c r="P118" i="17" s="1"/>
  <c r="P84" i="18" s="1"/>
  <c r="P108" i="19" s="1"/>
  <c r="P98" i="20" s="1"/>
  <c r="P106" i="21" s="1"/>
  <c r="P90" i="22" s="1"/>
  <c r="O84" i="16"/>
  <c r="O118" i="17" s="1"/>
  <c r="O84" i="18" s="1"/>
  <c r="O108" i="19" s="1"/>
  <c r="O98" i="20" s="1"/>
  <c r="O106" i="21" s="1"/>
  <c r="O90" i="22" s="1"/>
  <c r="P41" i="15"/>
  <c r="O41" i="15"/>
  <c r="N72" i="8"/>
  <c r="N73" i="8" s="1"/>
  <c r="M72" i="8"/>
  <c r="M73" i="8" s="1"/>
  <c r="L72" i="8"/>
  <c r="L73" i="8" s="1"/>
  <c r="K72" i="8"/>
  <c r="K73" i="8" s="1"/>
  <c r="J72" i="8"/>
  <c r="J73" i="8" s="1"/>
  <c r="I72" i="8"/>
  <c r="I73" i="8" s="1"/>
  <c r="H72" i="8"/>
  <c r="H73" i="8" s="1"/>
  <c r="D72" i="8"/>
  <c r="D73" i="8" s="1"/>
  <c r="O66" i="8"/>
  <c r="P66" i="8" s="1"/>
  <c r="O68" i="8"/>
  <c r="P68" i="8" s="1"/>
  <c r="N69" i="8"/>
  <c r="M69" i="8"/>
  <c r="L69" i="8"/>
  <c r="K69" i="8"/>
  <c r="I69" i="8"/>
  <c r="H69" i="8"/>
  <c r="J69" i="8"/>
  <c r="D69" i="8"/>
  <c r="O71" i="8"/>
  <c r="P71" i="8" s="1"/>
  <c r="P72" i="8" s="1"/>
  <c r="P73" i="8" s="1"/>
  <c r="O57" i="8"/>
  <c r="P57" i="8" s="1"/>
  <c r="O26" i="16" l="1"/>
  <c r="O34" i="17" s="1"/>
  <c r="O39" i="18" s="1"/>
  <c r="O47" i="19" s="1"/>
  <c r="O43" i="20" s="1"/>
  <c r="O45" i="21" s="1"/>
  <c r="O44" i="22" s="1"/>
  <c r="P26" i="16"/>
  <c r="P34" i="17" s="1"/>
  <c r="P39" i="18" s="1"/>
  <c r="P47" i="19" s="1"/>
  <c r="P43" i="20" s="1"/>
  <c r="P45" i="21" s="1"/>
  <c r="P44" i="22" s="1"/>
  <c r="O72" i="8"/>
  <c r="O73" i="8" s="1"/>
  <c r="O60" i="8"/>
  <c r="P60" i="8" s="1"/>
  <c r="O67" i="8" l="1"/>
  <c r="P67" i="8" s="1"/>
  <c r="O65" i="8"/>
  <c r="P65" i="8" s="1"/>
  <c r="O63" i="8"/>
  <c r="P63" i="8" s="1"/>
  <c r="O62" i="8"/>
  <c r="P62" i="8" s="1"/>
  <c r="O61" i="8"/>
  <c r="P61" i="8" s="1"/>
  <c r="O31" i="8"/>
  <c r="N29" i="8"/>
  <c r="M29" i="8"/>
  <c r="L29" i="8"/>
  <c r="K29" i="8"/>
  <c r="J29" i="8"/>
  <c r="I29" i="8"/>
  <c r="H29" i="8"/>
  <c r="D29" i="8"/>
  <c r="O25" i="8"/>
  <c r="P25" i="8" s="1"/>
  <c r="O6" i="8"/>
  <c r="O69" i="8" l="1"/>
  <c r="O29" i="8"/>
  <c r="P6" i="8"/>
  <c r="P29" i="8" s="1"/>
  <c r="P31" i="8"/>
  <c r="P69" i="8" l="1"/>
  <c r="N60" i="6"/>
  <c r="M60" i="6"/>
  <c r="L60" i="6"/>
  <c r="K60" i="6"/>
  <c r="J60" i="6"/>
  <c r="I60" i="6"/>
  <c r="H60" i="6"/>
  <c r="N12" i="6"/>
  <c r="M12" i="6"/>
  <c r="L12" i="6"/>
  <c r="K12" i="6"/>
  <c r="J12" i="6"/>
  <c r="I12" i="6"/>
  <c r="H12" i="6"/>
  <c r="D12" i="6"/>
  <c r="O59" i="6"/>
  <c r="P59" i="6" s="1"/>
  <c r="O58" i="6"/>
  <c r="P58" i="6" s="1"/>
  <c r="O57" i="6"/>
  <c r="P57" i="6" s="1"/>
  <c r="O54" i="6"/>
  <c r="P54" i="6" s="1"/>
  <c r="O50" i="6"/>
  <c r="P50" i="6" s="1"/>
  <c r="O49" i="6"/>
  <c r="P49" i="6" s="1"/>
  <c r="O48" i="6"/>
  <c r="P48" i="6" s="1"/>
  <c r="O45" i="6"/>
  <c r="P45" i="6" s="1"/>
  <c r="O42" i="6"/>
  <c r="P42" i="6" s="1"/>
  <c r="O34" i="6"/>
  <c r="D34" i="6"/>
  <c r="O14" i="6"/>
  <c r="D14" i="6"/>
  <c r="O10" i="6"/>
  <c r="P10" i="6" s="1"/>
  <c r="O6" i="6"/>
  <c r="P6" i="6" s="1"/>
  <c r="O60" i="6" l="1"/>
  <c r="P12" i="6"/>
  <c r="P14" i="6"/>
  <c r="O12" i="6"/>
  <c r="P34" i="6"/>
  <c r="D60" i="6"/>
  <c r="O100" i="4"/>
  <c r="P100" i="4" s="1"/>
  <c r="D90" i="4"/>
  <c r="D60" i="4"/>
  <c r="D15" i="4"/>
  <c r="O6" i="4"/>
  <c r="P6" i="4" s="1"/>
  <c r="P13" i="4" s="1"/>
  <c r="D13" i="4"/>
  <c r="N13" i="4"/>
  <c r="M13" i="4"/>
  <c r="L13" i="4"/>
  <c r="K13" i="4"/>
  <c r="J13" i="4"/>
  <c r="I13" i="4"/>
  <c r="H13" i="4"/>
  <c r="N102" i="4"/>
  <c r="M102" i="4"/>
  <c r="L102" i="4"/>
  <c r="K102" i="4"/>
  <c r="J102" i="4"/>
  <c r="I102" i="4"/>
  <c r="H102" i="4"/>
  <c r="O101" i="4"/>
  <c r="P101" i="4" s="1"/>
  <c r="O98" i="4"/>
  <c r="P98" i="4" s="1"/>
  <c r="O90" i="4"/>
  <c r="O89" i="4"/>
  <c r="P89" i="4" s="1"/>
  <c r="O60" i="4"/>
  <c r="O15" i="4"/>
  <c r="O12" i="3"/>
  <c r="P12" i="3" s="1"/>
  <c r="N63" i="3"/>
  <c r="N64" i="3" s="1"/>
  <c r="M63" i="3"/>
  <c r="M64" i="3" s="1"/>
  <c r="L63" i="3"/>
  <c r="L64" i="3" s="1"/>
  <c r="K63" i="3"/>
  <c r="K64" i="3" s="1"/>
  <c r="J63" i="3"/>
  <c r="J64" i="3" s="1"/>
  <c r="I63" i="3"/>
  <c r="I64" i="3" s="1"/>
  <c r="H63" i="3"/>
  <c r="H64" i="3" s="1"/>
  <c r="D63" i="3"/>
  <c r="D64" i="3" s="1"/>
  <c r="N7" i="3"/>
  <c r="N8" i="3" s="1"/>
  <c r="M7" i="3"/>
  <c r="M8" i="3" s="1"/>
  <c r="L7" i="3"/>
  <c r="L8" i="3" s="1"/>
  <c r="K7" i="3"/>
  <c r="K8" i="3" s="1"/>
  <c r="J7" i="3"/>
  <c r="J8" i="3" s="1"/>
  <c r="I7" i="3"/>
  <c r="I8" i="3" s="1"/>
  <c r="H7" i="3"/>
  <c r="H8" i="3" s="1"/>
  <c r="D7" i="3"/>
  <c r="D8" i="3" s="1"/>
  <c r="O6" i="3"/>
  <c r="O7" i="3" s="1"/>
  <c r="O8" i="3" s="1"/>
  <c r="N52" i="2"/>
  <c r="M52" i="2"/>
  <c r="L52" i="2"/>
  <c r="K52" i="2"/>
  <c r="J52" i="2"/>
  <c r="I52" i="2"/>
  <c r="H52" i="2"/>
  <c r="D52" i="2"/>
  <c r="D13" i="2"/>
  <c r="N13" i="2"/>
  <c r="M13" i="2"/>
  <c r="L13" i="2"/>
  <c r="K13" i="2"/>
  <c r="J13" i="2"/>
  <c r="I13" i="2"/>
  <c r="H13" i="2"/>
  <c r="P60" i="6" l="1"/>
  <c r="D14" i="4"/>
  <c r="K14" i="4"/>
  <c r="L14" i="4"/>
  <c r="N103" i="4"/>
  <c r="M14" i="4"/>
  <c r="L103" i="4"/>
  <c r="P90" i="4"/>
  <c r="H14" i="4"/>
  <c r="H103" i="4"/>
  <c r="J14" i="4"/>
  <c r="J103" i="4"/>
  <c r="K103" i="4"/>
  <c r="I14" i="4"/>
  <c r="I103" i="4"/>
  <c r="M103" i="4"/>
  <c r="N14" i="4"/>
  <c r="D102" i="4"/>
  <c r="D103" i="4" s="1"/>
  <c r="D61" i="6" s="1"/>
  <c r="D70" i="8" s="1"/>
  <c r="P60" i="4"/>
  <c r="P15" i="4"/>
  <c r="O13" i="4"/>
  <c r="O14" i="4" s="1"/>
  <c r="O13" i="6" s="1"/>
  <c r="O30" i="8" s="1"/>
  <c r="O102" i="4"/>
  <c r="P6" i="3"/>
  <c r="P7" i="3" s="1"/>
  <c r="P8" i="3" s="1"/>
  <c r="I13" i="6" l="1"/>
  <c r="I30" i="8" s="1"/>
  <c r="N61" i="6"/>
  <c r="N70" i="8" s="1"/>
  <c r="J61" i="6"/>
  <c r="J70" i="8" s="1"/>
  <c r="L13" i="6"/>
  <c r="L30" i="8" s="1"/>
  <c r="K13" i="6"/>
  <c r="K30" i="8" s="1"/>
  <c r="H61" i="6"/>
  <c r="H70" i="8" s="1"/>
  <c r="N13" i="6"/>
  <c r="N30" i="8" s="1"/>
  <c r="H13" i="6"/>
  <c r="H30" i="8" s="1"/>
  <c r="M61" i="6"/>
  <c r="M70" i="8" s="1"/>
  <c r="D13" i="6"/>
  <c r="D30" i="8" s="1"/>
  <c r="M13" i="6"/>
  <c r="M30" i="8" s="1"/>
  <c r="K61" i="6"/>
  <c r="K70" i="8" s="1"/>
  <c r="J13" i="6"/>
  <c r="J30" i="8" s="1"/>
  <c r="I61" i="6"/>
  <c r="I70" i="8" s="1"/>
  <c r="L61" i="6"/>
  <c r="L70" i="8" s="1"/>
  <c r="P14" i="4"/>
  <c r="P102" i="4"/>
  <c r="O57" i="3"/>
  <c r="P57" i="3" s="1"/>
  <c r="O52" i="3"/>
  <c r="P52" i="3" s="1"/>
  <c r="O51" i="3"/>
  <c r="P51" i="3" s="1"/>
  <c r="O49" i="3"/>
  <c r="P49" i="3" s="1"/>
  <c r="O9" i="3"/>
  <c r="O11" i="3"/>
  <c r="P11" i="3" s="1"/>
  <c r="O33" i="3"/>
  <c r="P33" i="3" s="1"/>
  <c r="O59" i="3"/>
  <c r="P59" i="3" s="1"/>
  <c r="O9" i="2"/>
  <c r="P9" i="2" s="1"/>
  <c r="O6" i="2"/>
  <c r="O51" i="2"/>
  <c r="P51" i="2" s="1"/>
  <c r="O50" i="2"/>
  <c r="P50" i="2" s="1"/>
  <c r="O49" i="2"/>
  <c r="P49" i="2" s="1"/>
  <c r="O48" i="2"/>
  <c r="P48" i="2" s="1"/>
  <c r="O47" i="2"/>
  <c r="P47" i="2" s="1"/>
  <c r="O35" i="2"/>
  <c r="P35" i="2" s="1"/>
  <c r="O15" i="2"/>
  <c r="P13" i="6" l="1"/>
  <c r="P30" i="8" s="1"/>
  <c r="O52" i="2"/>
  <c r="P15" i="2"/>
  <c r="P52" i="2" s="1"/>
  <c r="P9" i="3"/>
  <c r="P63" i="3" s="1"/>
  <c r="P64" i="3" s="1"/>
  <c r="O63" i="3"/>
  <c r="O64" i="3" s="1"/>
  <c r="O13" i="2"/>
  <c r="P6" i="2"/>
  <c r="P13" i="2" s="1"/>
  <c r="P103" i="4" l="1"/>
  <c r="O103" i="4"/>
  <c r="P61" i="6" l="1"/>
  <c r="P70" i="8" s="1"/>
  <c r="O61" i="6"/>
  <c r="O70" i="8" s="1"/>
</calcChain>
</file>

<file path=xl/sharedStrings.xml><?xml version="1.0" encoding="utf-8"?>
<sst xmlns="http://schemas.openxmlformats.org/spreadsheetml/2006/main" count="1580" uniqueCount="547">
  <si>
    <t>Dates</t>
  </si>
  <si>
    <t>From</t>
  </si>
  <si>
    <t>To</t>
  </si>
  <si>
    <t>Number of Participants</t>
  </si>
  <si>
    <t>Group A</t>
  </si>
  <si>
    <t>CGST</t>
  </si>
  <si>
    <t>SGST</t>
  </si>
  <si>
    <t>Group B</t>
  </si>
  <si>
    <t>Group C</t>
  </si>
  <si>
    <t>Total</t>
  </si>
  <si>
    <t>Name of the training</t>
  </si>
  <si>
    <t xml:space="preserve">Date proposed for the training </t>
  </si>
  <si>
    <t xml:space="preserve">Reason of cancellation </t>
  </si>
  <si>
    <t xml:space="preserve">Any significant intiative taken by the zonal/regional campus </t>
  </si>
  <si>
    <t>Other than GST</t>
  </si>
  <si>
    <t>Duration of Training (in days)</t>
  </si>
  <si>
    <t xml:space="preserve">On GST  </t>
  </si>
  <si>
    <t>Training on</t>
  </si>
  <si>
    <t>Sr. No.</t>
  </si>
  <si>
    <t>Name and Details of the  Training/Workshop Conducted</t>
  </si>
  <si>
    <t>On GST (For Other Ministries/PSUs or any other organizations)</t>
  </si>
  <si>
    <t>Note: * faculty details should be included Name, Designation, Name of organization, Mail ID and Mobile Number.</t>
  </si>
  <si>
    <t>** Please specify the Others participants details with foot note.</t>
  </si>
  <si>
    <t xml:space="preserve">Cancelled Training/Workshop which was proposed during month as per ATC 2023-24 </t>
  </si>
  <si>
    <t>NACIN Zonal Campus: Mumbai</t>
  </si>
  <si>
    <t>Induction Training of Examiner/PO of Customs (2nd Batch - CGLE 2020) (OFFLINE) *</t>
  </si>
  <si>
    <t>Induction Training of Examiner/PO of Customs (3rd Batch - CGLE 2020) (OFFLINE) **</t>
  </si>
  <si>
    <t>Training for Officers of Embarkation HQ</t>
  </si>
  <si>
    <t>Training on Official Language (Rajbhasha)</t>
  </si>
  <si>
    <t>Training on Partner Government Agencies and its relevance to Customs</t>
  </si>
  <si>
    <t>Sevottam</t>
  </si>
  <si>
    <t>Behavioral Training</t>
  </si>
  <si>
    <t>01.06.2023</t>
  </si>
  <si>
    <t>30.06.2023</t>
  </si>
  <si>
    <t>13.06.2023</t>
  </si>
  <si>
    <t>12.06.2023</t>
  </si>
  <si>
    <t>15.06.2023</t>
  </si>
  <si>
    <t>20.06.2023</t>
  </si>
  <si>
    <t>21.06.2023</t>
  </si>
  <si>
    <t>Offline</t>
  </si>
  <si>
    <t>Online</t>
  </si>
  <si>
    <t>Monthly Report on Trainings for the Month of : June 2023</t>
  </si>
  <si>
    <t>Mode of Training (Online/Offline / Hybrid)</t>
  </si>
  <si>
    <t>Others **</t>
  </si>
  <si>
    <t>Refund in GST</t>
  </si>
  <si>
    <t>Modules of GST Back End Application</t>
  </si>
  <si>
    <t>22.06.2023</t>
  </si>
  <si>
    <t>23.06.2023</t>
  </si>
  <si>
    <t>NIL</t>
  </si>
  <si>
    <r>
      <t xml:space="preserve">1.  Training on Customs was imparted to the </t>
    </r>
    <r>
      <rPr>
        <b/>
        <sz val="11"/>
        <color theme="1"/>
        <rFont val="Calibri"/>
        <family val="2"/>
        <scheme val="minor"/>
      </rPr>
      <t>Officers of Embarkation (Hqrs.)</t>
    </r>
    <r>
      <rPr>
        <sz val="11"/>
        <color theme="1"/>
        <rFont val="Calibri"/>
        <family val="2"/>
        <scheme val="minor"/>
      </rPr>
      <t xml:space="preserve"> on their request.</t>
    </r>
  </si>
  <si>
    <t>3.  In the training on GST Back End Application, the team from  DG Systems, Chennai was brought on board to deal with the recently introduced modules of Scrutiny of Returns alongwith other modules being handled exclusively by DG Systems.</t>
  </si>
  <si>
    <r>
      <t xml:space="preserve">2.  Apart from the schedule designed by the Board, new topics relevant to the Examiners and POs of Customs were introduced in the </t>
    </r>
    <r>
      <rPr>
        <b/>
        <sz val="11"/>
        <color theme="1"/>
        <rFont val="Calibri"/>
        <family val="2"/>
        <scheme val="minor"/>
      </rPr>
      <t>Induction Trainings</t>
    </r>
    <r>
      <rPr>
        <sz val="11"/>
        <color theme="1"/>
        <rFont val="Calibri"/>
        <family val="2"/>
        <scheme val="minor"/>
      </rPr>
      <t xml:space="preserve"> conducted for them - 
  A.  </t>
    </r>
    <r>
      <rPr>
        <b/>
        <sz val="11"/>
        <color theme="1"/>
        <rFont val="Calibri"/>
        <family val="2"/>
        <scheme val="minor"/>
      </rPr>
      <t>Coast Guard Attachment</t>
    </r>
    <r>
      <rPr>
        <sz val="11"/>
        <color theme="1"/>
        <rFont val="Calibri"/>
        <family val="2"/>
        <scheme val="minor"/>
      </rPr>
      <t xml:space="preserve"> (Topics covered) - 
     Harbour and Sea patrolling - Basic principles of operations      
     Ships terminology      General navigation and basic communication equipments     
     First aid - CPR, First aid for the apparently drowned.     
     Practical onboard training covering basic safety precautions while embarking / disembarking from vessel, mounting of arms on vessel
  B.  </t>
    </r>
    <r>
      <rPr>
        <b/>
        <sz val="11"/>
        <color theme="1"/>
        <rFont val="Calibri"/>
        <family val="2"/>
        <scheme val="minor"/>
      </rPr>
      <t>BIS</t>
    </r>
    <r>
      <rPr>
        <sz val="11"/>
        <color theme="1"/>
        <rFont val="Calibri"/>
        <family val="2"/>
        <scheme val="minor"/>
      </rPr>
      <t xml:space="preserve"> - Various standards and aspects of BIS 
  C.  Weekend </t>
    </r>
    <r>
      <rPr>
        <b/>
        <sz val="11"/>
        <color theme="1"/>
        <rFont val="Calibri"/>
        <family val="2"/>
        <scheme val="minor"/>
      </rPr>
      <t>Presentations</t>
    </r>
    <r>
      <rPr>
        <sz val="11"/>
        <color theme="1"/>
        <rFont val="Calibri"/>
        <family val="2"/>
        <scheme val="minor"/>
      </rPr>
      <t xml:space="preserve"> by the Trainee Officers on the topics taught during the week
  D.  </t>
    </r>
    <r>
      <rPr>
        <b/>
        <sz val="11"/>
        <color theme="1"/>
        <rFont val="Calibri"/>
        <family val="2"/>
        <scheme val="minor"/>
      </rPr>
      <t>Quiz</t>
    </r>
    <r>
      <rPr>
        <sz val="11"/>
        <color theme="1"/>
        <rFont val="Calibri"/>
        <family val="2"/>
        <scheme val="minor"/>
      </rPr>
      <t xml:space="preserve"> - To evaluate the progress made by the Trainee Officers during the course of training
  E.  </t>
    </r>
    <r>
      <rPr>
        <b/>
        <sz val="11"/>
        <color theme="1"/>
        <rFont val="Calibri"/>
        <family val="2"/>
        <scheme val="minor"/>
      </rPr>
      <t>Sports and Cultural Activities</t>
    </r>
    <r>
      <rPr>
        <sz val="11"/>
        <color theme="1"/>
        <rFont val="Calibri"/>
        <family val="2"/>
        <scheme val="minor"/>
      </rPr>
      <t xml:space="preserve"> - To promote sense of camaraderie and belongingness amongst the Trainee Officers
  F.  </t>
    </r>
    <r>
      <rPr>
        <b/>
        <sz val="11"/>
        <color theme="1"/>
        <rFont val="Calibri"/>
        <family val="2"/>
        <scheme val="minor"/>
      </rPr>
      <t>Uniform Training</t>
    </r>
    <r>
      <rPr>
        <sz val="11"/>
        <color theme="1"/>
        <rFont val="Calibri"/>
        <family val="2"/>
        <scheme val="minor"/>
      </rPr>
      <t xml:space="preserve"> - Once in a week, Uniform Training imparted to the Training Officers covering drill and etiquettes
  G.  </t>
    </r>
    <r>
      <rPr>
        <b/>
        <sz val="11"/>
        <color theme="1"/>
        <rFont val="Calibri"/>
        <family val="2"/>
        <scheme val="minor"/>
      </rPr>
      <t>Physical Training and Yoga</t>
    </r>
    <r>
      <rPr>
        <sz val="11"/>
        <color theme="1"/>
        <rFont val="Calibri"/>
        <family val="2"/>
        <scheme val="minor"/>
      </rPr>
      <t xml:space="preserve"> - For physical and mental health of Trainee Officers
  H.  Session on </t>
    </r>
    <r>
      <rPr>
        <b/>
        <sz val="11"/>
        <color theme="1"/>
        <rFont val="Calibri"/>
        <family val="2"/>
        <scheme val="minor"/>
      </rPr>
      <t>General Health</t>
    </r>
    <r>
      <rPr>
        <sz val="11"/>
        <color theme="1"/>
        <rFont val="Calibri"/>
        <family val="2"/>
        <scheme val="minor"/>
      </rPr>
      <t xml:space="preserve"> and well being conducted by Doctors from renowned hospitals
   I.  </t>
    </r>
    <r>
      <rPr>
        <b/>
        <sz val="11"/>
        <color theme="1"/>
        <rFont val="Calibri"/>
        <family val="2"/>
        <scheme val="minor"/>
      </rPr>
      <t>Practical Sessions</t>
    </r>
    <r>
      <rPr>
        <sz val="11"/>
        <color theme="1"/>
        <rFont val="Calibri"/>
        <family val="2"/>
        <scheme val="minor"/>
      </rPr>
      <t xml:space="preserve"> on Search and Seizure, drafting of Panchnama, recording of statment and drafting of Show Cause Notice</t>
    </r>
  </si>
  <si>
    <t>Monthly Report on Trainings for the Month of : July 2023</t>
  </si>
  <si>
    <t>11.07.2023</t>
  </si>
  <si>
    <t>13.07.2023</t>
  </si>
  <si>
    <t>Sensitisation of Officers to the cause of SC/ST Officers of CBIC</t>
  </si>
  <si>
    <t>Webinar on 'Income Tax Return filing on e-portal'</t>
  </si>
  <si>
    <t>Induction Training of Examiner/PO of Customs (4th Batch - CGLE 2020 / 2021) (OFFLINE) **</t>
  </si>
  <si>
    <t>17.07.2023</t>
  </si>
  <si>
    <t>31.07.2023</t>
  </si>
  <si>
    <t>Free Trade Agreements, its misuse and redressal mechanism and CAROTAR</t>
  </si>
  <si>
    <t>M.S. Office, Excel and PPT (Beginner Level)</t>
  </si>
  <si>
    <t>Course for Retiring Officers</t>
  </si>
  <si>
    <t>Abhigya - 4th Online Training - 'Recommendations of the 50th GST Council Meeting'</t>
  </si>
  <si>
    <t>Outreach for Dock Officers</t>
  </si>
  <si>
    <t>18.07.2023</t>
  </si>
  <si>
    <t>20.07.2023</t>
  </si>
  <si>
    <t>24.07.2023</t>
  </si>
  <si>
    <t>26.07.2023</t>
  </si>
  <si>
    <t>27.07.2023</t>
  </si>
  <si>
    <t>28.07.2023</t>
  </si>
  <si>
    <t>** Please specify the Others participants details with foot note.
The officers of the ITR filing training at Sr. No. 2 in the Others Column of the table were from DG (Vig), DGGI and comprised of Gr. A and B Officers.
The Officers of the Abhigya Training at Sr. No. 7 in the Others column were from DGGI and comprised of Gr. A and B Officers.</t>
  </si>
  <si>
    <t>Outreach for Airport Officers</t>
  </si>
  <si>
    <t>06.07.2023</t>
  </si>
  <si>
    <t>07.07.2023</t>
  </si>
  <si>
    <r>
      <t xml:space="preserve">1.  A new initiative has been taken during the Webinar which was conducted on the topic ‘Income Tax Return filing on e-portal’ conducted in July 2023, wherein the nomination letters sent to all formations comprised of </t>
    </r>
    <r>
      <rPr>
        <b/>
        <sz val="11"/>
        <color theme="1"/>
        <rFont val="Calibri"/>
        <family val="2"/>
        <scheme val="minor"/>
      </rPr>
      <t>Weblink and QR Code</t>
    </r>
    <r>
      <rPr>
        <sz val="11"/>
        <color theme="1"/>
        <rFont val="Calibri"/>
        <family val="2"/>
        <scheme val="minor"/>
      </rPr>
      <t>.  The objective was that anyone interested in joining the session, could join the online session just by clicking on the Weblink or by Scanning the QR Code.
This initiative has simplified the joining process and for the said training, 553 Officers (pan India) attended the session.</t>
    </r>
  </si>
  <si>
    <r>
      <t xml:space="preserve">2.  </t>
    </r>
    <r>
      <rPr>
        <b/>
        <sz val="11"/>
        <color theme="1"/>
        <rFont val="Calibri"/>
        <family val="2"/>
        <scheme val="minor"/>
      </rPr>
      <t>Training Needs Analysis</t>
    </r>
    <r>
      <rPr>
        <sz val="11"/>
        <color theme="1"/>
        <rFont val="Calibri"/>
        <family val="2"/>
        <scheme val="minor"/>
      </rPr>
      <t xml:space="preserve"> – As a fallout of the FDP program and in compliance to the Pillars 1 &amp; 2, NACIN, Mumbai has started taking steps to prepare ‘</t>
    </r>
    <r>
      <rPr>
        <b/>
        <sz val="11"/>
        <color theme="1"/>
        <rFont val="Calibri"/>
        <family val="2"/>
        <scheme val="minor"/>
      </rPr>
      <t>Learning Designs</t>
    </r>
    <r>
      <rPr>
        <sz val="11"/>
        <color theme="1"/>
        <rFont val="Calibri"/>
        <family val="2"/>
        <scheme val="minor"/>
      </rPr>
      <t>’ for its courses.  One such course for which it was attempted was the ‘</t>
    </r>
    <r>
      <rPr>
        <b/>
        <sz val="11"/>
        <color theme="1"/>
        <rFont val="Calibri"/>
        <family val="2"/>
        <scheme val="minor"/>
      </rPr>
      <t>Outreach programme for Dock Officers</t>
    </r>
    <r>
      <rPr>
        <sz val="11"/>
        <color theme="1"/>
        <rFont val="Calibri"/>
        <family val="2"/>
        <scheme val="minor"/>
      </rPr>
      <t xml:space="preserve">’.  NACIN, Mumbai conducted Training Needs Analysis and connected with the field formation to ascertain the requirements of the field officers.  Based on the requirements from the field formation, </t>
    </r>
    <r>
      <rPr>
        <b/>
        <sz val="11"/>
        <color theme="1"/>
        <rFont val="Calibri"/>
        <family val="2"/>
        <scheme val="minor"/>
      </rPr>
      <t>Learning Design</t>
    </r>
    <r>
      <rPr>
        <sz val="11"/>
        <color theme="1"/>
        <rFont val="Calibri"/>
        <family val="2"/>
        <scheme val="minor"/>
      </rPr>
      <t xml:space="preserve"> for that course is prepared by NACIN, Mumbai by clearly defining the </t>
    </r>
    <r>
      <rPr>
        <b/>
        <sz val="11"/>
        <color theme="1"/>
        <rFont val="Calibri"/>
        <family val="2"/>
        <scheme val="minor"/>
      </rPr>
      <t>Learning Objectives</t>
    </r>
    <r>
      <rPr>
        <sz val="11"/>
        <color theme="1"/>
        <rFont val="Calibri"/>
        <family val="2"/>
        <scheme val="minor"/>
      </rPr>
      <t xml:space="preserve"> and the </t>
    </r>
    <r>
      <rPr>
        <b/>
        <sz val="11"/>
        <color theme="1"/>
        <rFont val="Calibri"/>
        <family val="2"/>
        <scheme val="minor"/>
      </rPr>
      <t>Learning Outcome</t>
    </r>
    <r>
      <rPr>
        <sz val="11"/>
        <color theme="1"/>
        <rFont val="Calibri"/>
        <family val="2"/>
        <scheme val="minor"/>
      </rPr>
      <t xml:space="preserve"> from the course. The </t>
    </r>
    <r>
      <rPr>
        <b/>
        <sz val="11"/>
        <color theme="1"/>
        <rFont val="Calibri"/>
        <family val="2"/>
        <scheme val="minor"/>
      </rPr>
      <t>Course Structure</t>
    </r>
    <r>
      <rPr>
        <sz val="11"/>
        <color theme="1"/>
        <rFont val="Calibri"/>
        <family val="2"/>
        <scheme val="minor"/>
      </rPr>
      <t xml:space="preserve">, </t>
    </r>
    <r>
      <rPr>
        <b/>
        <sz val="11"/>
        <color theme="1"/>
        <rFont val="Calibri"/>
        <family val="2"/>
        <scheme val="minor"/>
      </rPr>
      <t>Teaching and Learning Activities</t>
    </r>
    <r>
      <rPr>
        <sz val="11"/>
        <color theme="1"/>
        <rFont val="Calibri"/>
        <family val="2"/>
        <scheme val="minor"/>
      </rPr>
      <t xml:space="preserve">, </t>
    </r>
    <r>
      <rPr>
        <b/>
        <sz val="11"/>
        <color theme="1"/>
        <rFont val="Calibri"/>
        <family val="2"/>
        <scheme val="minor"/>
      </rPr>
      <t>Pedagogy</t>
    </r>
    <r>
      <rPr>
        <sz val="11"/>
        <color theme="1"/>
        <rFont val="Calibri"/>
        <family val="2"/>
        <scheme val="minor"/>
      </rPr>
      <t xml:space="preserve"> and the </t>
    </r>
    <r>
      <rPr>
        <b/>
        <sz val="11"/>
        <color theme="1"/>
        <rFont val="Calibri"/>
        <family val="2"/>
        <scheme val="minor"/>
      </rPr>
      <t>Course Content</t>
    </r>
    <r>
      <rPr>
        <sz val="11"/>
        <color theme="1"/>
        <rFont val="Calibri"/>
        <family val="2"/>
        <scheme val="minor"/>
      </rPr>
      <t xml:space="preserve"> is meticulously drafted in view of giving optimum benefit of the course to the participants.
Quiz at the end of the sessions and Learning Outcomes gave measurable feedback for the course.</t>
    </r>
  </si>
  <si>
    <r>
      <t xml:space="preserve">3.  During the </t>
    </r>
    <r>
      <rPr>
        <b/>
        <sz val="11"/>
        <color theme="1"/>
        <rFont val="Calibri"/>
        <family val="2"/>
        <scheme val="minor"/>
      </rPr>
      <t>Induction Training</t>
    </r>
    <r>
      <rPr>
        <sz val="11"/>
        <color theme="1"/>
        <rFont val="Calibri"/>
        <family val="2"/>
        <scheme val="minor"/>
      </rPr>
      <t xml:space="preserve"> conducted for Inspectors (PO &amp; EO), the following initiatives were taken up - 
    # </t>
    </r>
    <r>
      <rPr>
        <b/>
        <sz val="11"/>
        <color theme="1"/>
        <rFont val="Calibri"/>
        <family val="2"/>
        <scheme val="minor"/>
      </rPr>
      <t xml:space="preserve"> Role plays</t>
    </r>
    <r>
      <rPr>
        <sz val="11"/>
        <color theme="1"/>
        <rFont val="Calibri"/>
        <family val="2"/>
        <scheme val="minor"/>
      </rPr>
      <t xml:space="preserve"> - During Airport training including baggage handling, Air Intelligence Unit etc., Role-plays were conducted by Nacin in-house faculty
    #  </t>
    </r>
    <r>
      <rPr>
        <b/>
        <sz val="11"/>
        <color theme="1"/>
        <rFont val="Calibri"/>
        <family val="2"/>
        <scheme val="minor"/>
      </rPr>
      <t>Health awareness and Wellness</t>
    </r>
    <r>
      <rPr>
        <sz val="11"/>
        <color theme="1"/>
        <rFont val="Calibri"/>
        <family val="2"/>
        <scheme val="minor"/>
      </rPr>
      <t xml:space="preserve"> - Sessions by Senior Doctors from renowned hospital on health awareness and wellness were conducted.
    #  </t>
    </r>
    <r>
      <rPr>
        <b/>
        <sz val="11"/>
        <color theme="1"/>
        <rFont val="Calibri"/>
        <family val="2"/>
        <scheme val="minor"/>
      </rPr>
      <t>Practical sessions</t>
    </r>
    <r>
      <rPr>
        <sz val="11"/>
        <color theme="1"/>
        <rFont val="Calibri"/>
        <family val="2"/>
        <scheme val="minor"/>
      </rPr>
      <t xml:space="preserve"> - Practical sessions on Search, Seizure, drafting of Panchanama, Investigation Report/SCN was conducted to give the trainee officers a better understanding of the topic
    #  </t>
    </r>
    <r>
      <rPr>
        <b/>
        <sz val="11"/>
        <color theme="1"/>
        <rFont val="Calibri"/>
        <family val="2"/>
        <scheme val="minor"/>
      </rPr>
      <t>Group presentations</t>
    </r>
    <r>
      <rPr>
        <sz val="11"/>
        <color theme="1"/>
        <rFont val="Calibri"/>
        <family val="2"/>
        <scheme val="minor"/>
      </rPr>
      <t xml:space="preserve"> - Group presentations were made part of Induction training and same was evaluated by In-house faculty/expert faculty.</t>
    </r>
  </si>
  <si>
    <t>Postponed on request received from Airport that internal shuffling order of Officers' is expected</t>
  </si>
  <si>
    <t>On GST</t>
  </si>
  <si>
    <t>Total for the month - June 23</t>
  </si>
  <si>
    <t>Man - Days</t>
  </si>
  <si>
    <t>Total upto the month - June 23</t>
  </si>
  <si>
    <t>Nil</t>
  </si>
  <si>
    <t>Total for the month - July 23</t>
  </si>
  <si>
    <t>Total upto the month - July 23</t>
  </si>
  <si>
    <t>01.07.2023</t>
  </si>
  <si>
    <t>Monthly Report on Trainings for the Month of : August 2023</t>
  </si>
  <si>
    <t>Total for the month - Aug 23</t>
  </si>
  <si>
    <t>Total upto the month - Aug 23</t>
  </si>
  <si>
    <t>Refund &amp; Drawback in Customs</t>
  </si>
  <si>
    <t>CGST Intelligence &amp; Data Analytics in GST (For Senior Officers)</t>
  </si>
  <si>
    <t>Training for ITS Probationers</t>
  </si>
  <si>
    <t>Anti-Smuggling : Surveillance, Intelligence gathering, Cargo / Passenger Profiling, Baggage</t>
  </si>
  <si>
    <t>Administration &amp; Establishment</t>
  </si>
  <si>
    <t>Financial Investigation related to Import &amp; Export (FEMA 1999 &amp; PMLA 2002)</t>
  </si>
  <si>
    <t>Police Training for Induction Officers at M.P.A., Nashik</t>
  </si>
  <si>
    <t>16.08.2023</t>
  </si>
  <si>
    <t>17.08.2023</t>
  </si>
  <si>
    <t>18.08.2023</t>
  </si>
  <si>
    <t>01.08.2023</t>
  </si>
  <si>
    <t>25.08.2023</t>
  </si>
  <si>
    <t>31.08.2023</t>
  </si>
  <si>
    <t>21.08.2023</t>
  </si>
  <si>
    <t>22.08.2023</t>
  </si>
  <si>
    <t>23.08.2023</t>
  </si>
  <si>
    <t>Hybrid</t>
  </si>
  <si>
    <t>30.08.2023 &amp; 31.08.2023</t>
  </si>
  <si>
    <t>Postponed due to very few nominations received and non-availability of faculty</t>
  </si>
  <si>
    <t>20.08.2023</t>
  </si>
  <si>
    <t>** Please specify the Others participants details with foot note.
The officers of the Training for ITS Probationers at Sr. No. 5 in the Others Column of the table were from DGFT and comprised of Gr. A Officers.</t>
  </si>
  <si>
    <t>1.  A study tour was conducted for the Newly Inducted Trainee Officers to give them a practical exposure wherein the trainees were taken to Central Revenue Control Lab.(CRCL), Vadodara and Indian Revenue Investigative Sciences (IRIS) i.e. e- Prayogshalla , Vadodara.  The aim of the study tour was to expose the Officers towards the importance of properly maintaining digital evidences in departmental cases, how to effectively process the samples for testing, etc.
The Officers were also taken to Kevadia, Gujarat to see the Statue of Unity – which is a symbol of unity in diversity, integrity, solidarity.  During the visit, various team building activities were also undertaken to boost team spirit amongst the participants.
2.  A two-week training programme on Capacity Development for Indian Trade Service (ITS) Probationers was conducted wherein field visit was conducted to Reserve Bank of India, Central Office, Mumbai.  The officers were provided an overview of FEMA, BoP Compilation, Banking Acts, Role of RBI in International Trade and other relevant topics.
Study visits were also organised to DGFT, DRI and various Customs formations for the Officers to get an overview of Customs Cargo related work, investigation related aspects of Customs working, Customs clearance processes at Nhava Sheva Port, including Direct Port Delivery (DPD) &amp; Container Scanning Division (CSD) among other topics.
Field attachments were also conducted to SEEPZ-SEZ and Bharat Diamond Bourse, Special Cargo Commissionerate for the Officers for an overview of import and export of precious goods and diamonds and any other processes relevant to the ITS Probationers.</t>
  </si>
  <si>
    <t>12.09.2023 &amp; 13.09.2023</t>
  </si>
  <si>
    <t>Impact of GST in Customs - Import &amp; Export</t>
  </si>
  <si>
    <t>29.09.2023</t>
  </si>
  <si>
    <t>The holiday of ID on 28.09.2023 was shifted to 29.09.2023</t>
  </si>
  <si>
    <t>Audit in GST including Advanced Excel and Tally</t>
  </si>
  <si>
    <t>14.09.2023</t>
  </si>
  <si>
    <t>15.09.2023</t>
  </si>
  <si>
    <t>Classification of Goods &amp; Services in GST and ITC in GST</t>
  </si>
  <si>
    <t>18.09.2023</t>
  </si>
  <si>
    <t>01.09.2023</t>
  </si>
  <si>
    <t>Security Market and Insurance Sector</t>
  </si>
  <si>
    <t>11.09.2023</t>
  </si>
  <si>
    <t>Gender Sensitisation and Women's Empowerment</t>
  </si>
  <si>
    <t>21.09.2023</t>
  </si>
  <si>
    <t>07.09.2023</t>
  </si>
  <si>
    <t>08.09.2023</t>
  </si>
  <si>
    <t>Cyber Hygiene and Security</t>
  </si>
  <si>
    <t>Ethics and Governance</t>
  </si>
  <si>
    <t>Cancelled due to very few nominations received</t>
  </si>
  <si>
    <t>02.09.2023</t>
  </si>
  <si>
    <t>16.09.2023</t>
  </si>
  <si>
    <t>30.09.2023</t>
  </si>
  <si>
    <t>03.09.2023</t>
  </si>
  <si>
    <t>17.09.2023</t>
  </si>
  <si>
    <t>Monthly Report on Trainings for the Month of : September 2023</t>
  </si>
  <si>
    <t>Total for the month - Sept 23</t>
  </si>
  <si>
    <t>Total upto the month - Sept 23</t>
  </si>
  <si>
    <t>1. A trek was conducted for officers of Induction course of EO/PO of Customs (4th Batch) with an aim to create team spirit and increase physical ability to `Karnala Fort' on 16.09.2023.
2. A Cultural Evening 'JALSA' was organized by officers of Induction course of EO/PO of Customs (4th Batch) on 26.09.2023 displaying great spirit and camaraderie through play, dance, songs &amp; poems recitation.
3. In house lecture on Coast Guard was arranged for officers of Induction course of EO/PO of Customs (4th Batch) on 12th September, 2023 and visit to Coast Guard was arranged on 23rd and 26th September, 2023, with an aim to enhance capabilities in handling situations involving Maritime practices.
4. A Blood donation camp was organized by NACIN Mumbai with the help of Fortis Hospital on 13.09.2023.
5. Cleanliness drive at NACIN’s premises was undertaken on 26.09.2023 as  part of the Swachhta Hi Seva (SHS) Pakhwada 2023.
6. Essay competition in Hindi arranged on 14.09.2023 on account of  Hindi day celebration for officers of Induction course of EO/PO of Customs (4th Batch).
7. Training on capacity building &amp; information sharing programme on contrabands, counterfeit &amp; e-cigarettes in India (i) Case studies (ii) Industry Scenario was held on 28.09.2023.</t>
  </si>
  <si>
    <t>Monthly Report on Trainings for the Month of : October 2023</t>
  </si>
  <si>
    <t>Mandatory training for Inspectors CGST</t>
  </si>
  <si>
    <t>09.10.2023</t>
  </si>
  <si>
    <t>27.10.2023</t>
  </si>
  <si>
    <t>GST refresher (After AGT)</t>
  </si>
  <si>
    <t>25.10.2023</t>
  </si>
  <si>
    <t>26.10.2023</t>
  </si>
  <si>
    <t>03.10.2023</t>
  </si>
  <si>
    <t>20.10.2023</t>
  </si>
  <si>
    <t>Mandatory training for POs &amp; EOs - Batch 1</t>
  </si>
  <si>
    <t>Training on Preventive Vigilance and Conduct Rules for Officers of Central Board of Film Certification, Mumbai</t>
  </si>
  <si>
    <t>05.10.2023</t>
  </si>
  <si>
    <t>Workshop on Maritime Chemical Biological Environmental Awareness (MCBEA)</t>
  </si>
  <si>
    <t>12.10.2023</t>
  </si>
  <si>
    <t>Advanced Excel &amp; SQL (Advanced level)</t>
  </si>
  <si>
    <t>11.10.2023</t>
  </si>
  <si>
    <t>19.10.2023</t>
  </si>
  <si>
    <t>Departmental Facilities for staff</t>
  </si>
  <si>
    <t>30.10.2023</t>
  </si>
  <si>
    <t>Systems &amp; Procedures of the Organisation</t>
  </si>
  <si>
    <t>01.10.2023</t>
  </si>
  <si>
    <t>14.10.2023</t>
  </si>
  <si>
    <t>15.10.2023</t>
  </si>
  <si>
    <t>28.10.2023</t>
  </si>
  <si>
    <t>Total for the month - Oct 23</t>
  </si>
  <si>
    <t>Total upto the month - Oct 23</t>
  </si>
  <si>
    <t>31.10.2023</t>
  </si>
  <si>
    <t>Police Training for Induction Officers at M.P.A., Nashik (Batch-12)</t>
  </si>
  <si>
    <t>Police Training for Induction Officers at M.P.A., Nashik (Barch-13)</t>
  </si>
  <si>
    <t>Police Training for Induction Officers at M.P.A., Nashik (Batch-10)</t>
  </si>
  <si>
    <t>Police Training for Induction Officers at M.P.A., Nashik (Batch-11)</t>
  </si>
  <si>
    <t>Recovery of Arrears &amp; Write-off</t>
  </si>
  <si>
    <t>1. A quiz was conducted for officers of Mandatory Training of EO/PO for promotion to the grade of Appraiser/Superintendent of Customs (1st Batch) on 20.10.2023 and the winners were felicitated with Appreciation Certificate.
2. Online training series was conducted during the 'Vigilance Awareness Week, 2023' which commenced from 30.10.2023 to 03.11.2023.
3. During the 'Vigilance Awareness Week' different activities were conducted which includes display of banners, slogan writing and its display, quiz on CCS Conduct Rules and CCA (CCS) Rules and an online session on awareness on preventive vigilance.                                                                      4. An online training on Preventive Vigilance and Conduct Rules for officers of Central Board of Film Certification, Mumbai was conducted on 05.10.2023 wherein 15 officers of CBFC participated in the training.                                                                                                                                                             5. A Workshop on Maritime Chemical Biological Environmental Awareness (MCBEA) was conducted from 09.10.2023 to 12.10.2023 in offline mode wherein 29 officers participated in the training</t>
  </si>
  <si>
    <t>Total for the month - Apr 24</t>
  </si>
  <si>
    <t>Induction Training for newly recruited Inspectors CGST selected through CGLE (2019 to 2022) Batch - 1</t>
  </si>
  <si>
    <t>Total upto the month - Apr 24</t>
  </si>
  <si>
    <t>Induction Training for newly recruited Inspectors CGST selected through CGLE (2019 to 2022) Batch - 2</t>
  </si>
  <si>
    <t>01.04.2024</t>
  </si>
  <si>
    <t>30.04.2024</t>
  </si>
  <si>
    <t>16.04.2024</t>
  </si>
  <si>
    <t>GSTN-Audit Module for Master Trainers</t>
  </si>
  <si>
    <t>GSTN-Role Mapping for officers nominated at various CBIC formation</t>
  </si>
  <si>
    <t>Registration in GST</t>
  </si>
  <si>
    <t>GST in Goods Transport Agency</t>
  </si>
  <si>
    <t>17.04.2024</t>
  </si>
  <si>
    <t>18.04.2024</t>
  </si>
  <si>
    <t>Scope of supply and place of supply under GST, intermediary Services</t>
  </si>
  <si>
    <t>23.04.2024</t>
  </si>
  <si>
    <t>Induction Training for newly recruited Inspectors (PO) Batch 2019 -2023</t>
  </si>
  <si>
    <t>15.04.2024</t>
  </si>
  <si>
    <t>Sr. No</t>
  </si>
  <si>
    <t xml:space="preserve">Cancelled Training/Workshop which was proposed during month as per ATC 2024-25 </t>
  </si>
  <si>
    <t xml:space="preserve">** Please specify the Others participants details with foot note.
</t>
  </si>
  <si>
    <t xml:space="preserve"> </t>
  </si>
  <si>
    <t>Attachment of IRS Probationer</t>
  </si>
  <si>
    <t>05.04.2024</t>
  </si>
  <si>
    <t>Wellness/Stress Management/Yoga/Art of Living</t>
  </si>
  <si>
    <t>22.04.2024</t>
  </si>
  <si>
    <t>24.04.2024</t>
  </si>
  <si>
    <t>Motivational &amp; soft skills workshop (in collaboration with CGST Mumbai West Commissionerate)</t>
  </si>
  <si>
    <t>01.05.2024</t>
  </si>
  <si>
    <t>17.05.2024</t>
  </si>
  <si>
    <t>31.05.2024</t>
  </si>
  <si>
    <t>Scrutiny of returns in GST</t>
  </si>
  <si>
    <t>16.05.2024</t>
  </si>
  <si>
    <t>GST in Jobwork, work contract services</t>
  </si>
  <si>
    <t>27.05.2024</t>
  </si>
  <si>
    <t>MS Office Excel &amp; PPT (Beginner Level)</t>
  </si>
  <si>
    <t>14.05.2024</t>
  </si>
  <si>
    <t>EDI, Risk Management/ iHast/Turrant Customs, EGM, IGM and System Alerts by Customs &amp; other agencies</t>
  </si>
  <si>
    <t>15.05.2024</t>
  </si>
  <si>
    <t>Course on GEM &amp; e-procurement</t>
  </si>
  <si>
    <t>Analysis of recent Supreme Court judgements</t>
  </si>
  <si>
    <t>21.05.2024</t>
  </si>
  <si>
    <t>Recovery of arrears &amp; write off</t>
  </si>
  <si>
    <t>24.05.2024</t>
  </si>
  <si>
    <t>28.05.2024</t>
  </si>
  <si>
    <t>Official language (Rajbhasha)</t>
  </si>
  <si>
    <t>29.05.2024</t>
  </si>
  <si>
    <t>Total for the month - May 24</t>
  </si>
  <si>
    <t>Total upto the month - May 24</t>
  </si>
  <si>
    <t>Induction training of Inspector of Customs (Prevetive Officer) - Batch 2019-2023</t>
  </si>
  <si>
    <t>Induction training of Examiners CGLE 2022 (Batch 2)</t>
  </si>
  <si>
    <t xml:space="preserve">10 days Attachment for Group 'A' ITS Probationers </t>
  </si>
  <si>
    <t>07.06.2024</t>
  </si>
  <si>
    <t>As requested by Institute of Foreign Trade</t>
  </si>
  <si>
    <t>Training Program on Thematic Audit of Banking Sector under the provisions of Model All India GST Audit</t>
  </si>
  <si>
    <t>06.05.2024</t>
  </si>
  <si>
    <t>08.05.2024</t>
  </si>
  <si>
    <t>Due to non-availability of faculties and the same had been re-scheduled from 03.06.2024 to 05.06.2024</t>
  </si>
  <si>
    <t>1.	Based on the decisions taken during the meeting of the Internal Complaints Committee (ICC) held on 21.03.2024 as laid down by the Sexual Harassment of Women at Workplace (Prevention, Prohibition &amp; Redressal) Act, 2013, the govt. mail id of one of the Committee members was also shared for dropping online complaints and also circulated among all the staff of NACIN and contractual staff of NACIN, Mumbai as well as trainee officers. Posters relating to the topic were displayed in the Admin building as well as in Hostel building. A Complaint Box was also installed in the library.
2.	A cleanliness drive was organized in the campus of NACIN Mumbai on 31.05.2024. Customs Preventive Officers undergoing Induction training at NACIN Mumbai enthusiastically participated in the drive.
3.	NACIN Mumbai, conducted a half-day online training on `Analysis of recent Supreme Court Judgments’ on 21.05.2024. Faculty, Shri Shekhar Singh, Asstt. Commissioner, CGST Nashik Commissionerate rendered the sessions, wherein thorough in-depth study and discussion happened. He dissected the legal intricacies, precedent implications, and impacts of the landmark rulings. Participants gained invaluable insights into judicial reasoning, case law evolution, and the application of legal principles in contemporary contexts. This training equipped the participants with enhanced analytical skills, encouraging a deeper understanding of the Judgments.</t>
  </si>
  <si>
    <t>1.  One day online GSTN BO Training for CBIC Master Trainers in respect of Audit Module, was conducted by GSTN on 01.04.2024 wherein all CGST Commissionerates were asked to nominate 2 suitable Master Trainers per Commissionerate out of the 5 Master Trainers already trained by GSTN for an online training on Audit Module. A total of 34 officers from Mumbai, Nagpur and CGST Commissionerates under the jurisdiction of NACIN Mumbai ZTI attended the said online training.
2. Workshop for the officer trainees of 75th Batch of IRS (Customs &amp; Indirect Tax) was conducted by NACIN, Mumbai from 01.04.2024 to 05.04.2024.  Out of five days, classroom training was conducted for 2 days i.e.  01.04.2024 and 05.04.2024 and field attachment for 3 days i.e. 02.03.2024, 03.04.2024 &amp; 04.04.2024. 43 officers attended the said Workshop.
During the field attachments, on 02.04.2024 &amp; 03.04.2024, Officers were attached to JNPA and JNCH where officers get to know about various facilitation measures like Centralized Parking Plaza, DPD, Customs clearance on wheels for self-sealed goods, various stages of risk management like manifest level, declaration level and post clearance audit. Various technologies like Optical corrector reader and RFID used in the X ray scanning facility. Officers were also getting to know about functioning of SIIB, increasing role of technology, the Container Freight Station (CFS), and a sea patrol.
During the field attachments, On the 4th day of their attachment with NACIN Mumbai, Officer Trainees from the 75th Batch of IRS visited Bharat Diamond Bourse. There, they had the opportunity to interact with Bharat Diamond Bourse’s President gaining invaluable insights into the diamond industry. Additionally, they visited the Airport Special Cargo Commissionerate, where they witnessed firsthand the pivotal role played by customs in facilitating the import and export processes of polished and rough diamonds. Later on, they visited SEEPZ SEZ, a prominent Special Economic Zone. Development Commissioner addressed the trainees, providing valuable insights into SEEPZ's role as a hub for economic activities. The trainees extensively examined the intricate processes involved in the design and export of jewellery and electronic goods, gaining a comprehensive understanding of SEEPZ's contributions to the economy.
3.  One-day offline training on Role Mapping for the officers of various CBIC formations scheduled by GSTN regarding transition process of ACES-GST to the GSTN Back Office (BO) was conducted at NACIN Mumbai on 15.04.2024 wherein 63 officers from CGST executive Commissionerates, Appeals, Audit and Directorates from Mumbai, Pune and Nagpur Zones attended the training.  A team from GSTN, New Delhi conducted the training sessions.   The post lunch session was a hands-on session for User Creation and Role Assignment during which the participants logged into the training environment created for the purpose.</t>
  </si>
  <si>
    <t>Total for the month - June 24</t>
  </si>
  <si>
    <t>Total upto the month - June 24</t>
  </si>
  <si>
    <t>01.06.2024</t>
  </si>
  <si>
    <t>30.06.2024</t>
  </si>
  <si>
    <t>24.06.2024</t>
  </si>
  <si>
    <t>Training Program on Thematic Audit of Banking Sector under the provisions of Model All India GST Audit Manual 2023</t>
  </si>
  <si>
    <t>03.06.2024</t>
  </si>
  <si>
    <t>05.06.2024</t>
  </si>
  <si>
    <t xml:space="preserve">ABHIGYA - Decisions of GST Council </t>
  </si>
  <si>
    <t>25.06.2024</t>
  </si>
  <si>
    <t>14.06.2024</t>
  </si>
  <si>
    <t>SEVOTTAM</t>
  </si>
  <si>
    <t>13.06.2024</t>
  </si>
  <si>
    <t>Digital Forensics</t>
  </si>
  <si>
    <t>19.06.2024</t>
  </si>
  <si>
    <t>Strenthening of Wild Life Law Enforcement including CITES</t>
  </si>
  <si>
    <t>21.06.2024</t>
  </si>
  <si>
    <t>Mandatory training for LDC and Head Hawaldar for promotion to the grade of Tax Assistant</t>
  </si>
  <si>
    <t>18.06.2024</t>
  </si>
  <si>
    <t>Drug Law Enforcement Training for Sepoy/Constables /Hawaldars for assisting Investigation Officers  in Operations and Investigations</t>
  </si>
  <si>
    <t>26.06.2024</t>
  </si>
  <si>
    <t>28.06.2024</t>
  </si>
  <si>
    <t>The Vigilance Dialogue : Complaints handling &amp; preliminary investigation</t>
  </si>
  <si>
    <t>The Vigilance Dialogue : Drafting of Chargesheet &amp; Conduct of Departmental Inquiry (Pt.I)</t>
  </si>
  <si>
    <t>Training on PMLA (Real Estate Agents &amp; Precious Stones)</t>
  </si>
  <si>
    <t>21.06.202</t>
  </si>
  <si>
    <t xml:space="preserve">Induction training of Inspector of Customs (Preventive Officer) - CGLE 2019-2023 </t>
  </si>
  <si>
    <t>Induction Training for newly recruited Inspectors (CGST) selected through CGLE (2018-2022) Batch-3</t>
  </si>
  <si>
    <t xml:space="preserve">NACIN Mumbai has started a new online weekly series called “The Vigilance Dialogues” from Tuesday, June 18, 2024. These one and half hour sessions are being conducted from 11.30 am to 1.00 pm (including a 15-minute Q &amp; A session) every Tuesday. The sessions are being delivered by Shri Prabhat Kumar, Pr. ADG, NACIN, Mumbai and other eminent faculty. These tailored sessions aim to foster a culture of continuous learning and improvement within Vigilance organizations. 
The inaugural session on 18.06.2024 was on ‘Complaints handling &amp; preliminary investigation’ and was delivered by Shri Prabhat Kumar, Pr. ADG, NACIN Mumbai, and second session on 25.06.2024 was on ‘Preparation of Chargesheet and conduct of Departmental Inquiry (Part-I)’ was also delivered by Shri Prabhat Kumar, Pr. ADG, NACIN Mumbai. Officers from various Customs and CGST formations pan India attended the interactive online sessions.
</t>
  </si>
  <si>
    <t>Due to non-availability of faculty training is rescheduled in the month of August, 2024</t>
  </si>
  <si>
    <t>01.07.2024</t>
  </si>
  <si>
    <t>05.07.2024</t>
  </si>
  <si>
    <t>31.07.2024</t>
  </si>
  <si>
    <t>GST evasion - Emerging trends</t>
  </si>
  <si>
    <t>09.07.2024</t>
  </si>
  <si>
    <t>19.07.2024</t>
  </si>
  <si>
    <t>Total for the month - July 24</t>
  </si>
  <si>
    <t>Total upto the month - July 24</t>
  </si>
  <si>
    <t>Training on Partner Government Agencies &amp; its relevance to Customs</t>
  </si>
  <si>
    <t>10.07.2024</t>
  </si>
  <si>
    <t>Course for retiring officers</t>
  </si>
  <si>
    <t>11.07.2024</t>
  </si>
  <si>
    <t>12.07.2024</t>
  </si>
  <si>
    <t>Advanced Excel &amp; SQL</t>
  </si>
  <si>
    <t>15.07.2024</t>
  </si>
  <si>
    <t>16.07.2024</t>
  </si>
  <si>
    <t>Induction Training of newly recruited Preventive Officers (PO) at Daya Shankar Auditorium, NCH, Mumbai</t>
  </si>
  <si>
    <t>Free Trade Agreements, its misuse &amp; redressal mechansim and CAROTAR</t>
  </si>
  <si>
    <t>18.07.2024</t>
  </si>
  <si>
    <t>29.07.2024</t>
  </si>
  <si>
    <t>Drug Law Enforcement Training in collaboration with NCB for SIOs/IOs</t>
  </si>
  <si>
    <t>GST in Real Estate *</t>
  </si>
  <si>
    <t>* NB:  The officers of the training on GST in Real Estate - 14 officers mentioned in the other column of the table were of Group B officers</t>
  </si>
  <si>
    <t>1.	During the 11 weeks classroom Induction training for Examiners Batch, NACIN, Mumbai organized a blood donation &amp; health check-up camp on 30.07.2024 (Wednesday) in co-ordination with Fortis Hospital, Mumbai.  During this camp Trainee Officers &amp; NACIN, Mumbai Officers donated their blood and also availed the benefits of health check-up.  
2.	In addition to blood donation camp, with the aim of creating awareness about adventure/outdoor activities, inculcating leadership and team building qualities and increasing the physical ability of the Trainee officers, NACIN, Mumbai organized a trek to Karla Caves, a complex of ancient Buddhist Indian rock-cut caves at Karla near Lonavala, Maharashtra on 02.08.2024 (Friday).</t>
  </si>
  <si>
    <t>Induction training of Stenographers</t>
  </si>
  <si>
    <t>Vigilance Dialogues</t>
  </si>
  <si>
    <t>22.07.2024</t>
  </si>
  <si>
    <t>02.08.2024</t>
  </si>
  <si>
    <t>23.07.2024</t>
  </si>
  <si>
    <t>Due to unavoidable circumstances it was cancelled.</t>
  </si>
  <si>
    <t>It was a tentatively scheduled and as many induction trainings were being conducted by NACIN Mumbai simultaneously. Hence, it was cancelled.</t>
  </si>
  <si>
    <t>Total for the month - Aug 24</t>
  </si>
  <si>
    <t>Total upto the month - Aug 24</t>
  </si>
  <si>
    <t>14 weeks Induction Training for newly recruited Inspectors (CGST) of Nagpur and Mumbai Zone scheduled at NACIN Jaipur</t>
  </si>
  <si>
    <t>05.08.2024</t>
  </si>
  <si>
    <t>31.08.2024</t>
  </si>
  <si>
    <t>Adjudication and Appeals in GST</t>
  </si>
  <si>
    <t>CGST Intelligence and Data Analytics in GST</t>
  </si>
  <si>
    <t>Export of Services in GST</t>
  </si>
  <si>
    <t>01.08.2024</t>
  </si>
  <si>
    <t>20.08.2024</t>
  </si>
  <si>
    <t>21.08.2024</t>
  </si>
  <si>
    <t>22.08.2024</t>
  </si>
  <si>
    <t>27.08.2024</t>
  </si>
  <si>
    <t>Less nominations received from field formation</t>
  </si>
  <si>
    <t>06.08.2024</t>
  </si>
  <si>
    <t>13.08.2024</t>
  </si>
  <si>
    <t>09.08.2024</t>
  </si>
  <si>
    <t>04.08.2024</t>
  </si>
  <si>
    <t>MDSEI: Combating financial crimes under Prevention of Money Laundering Act (PMLA) a 360 degree perspective</t>
  </si>
  <si>
    <t>08.08.2024</t>
  </si>
  <si>
    <t>12.08.2024</t>
  </si>
  <si>
    <t>30.08.2024</t>
  </si>
  <si>
    <t>Induction training for Tax Assistant (Customs/CGST)       Batch-1</t>
  </si>
  <si>
    <t xml:space="preserve">Training Program on ‘Capacity Building in Customs and Indirect Taxes’ For ‘Indian Trade Service (ITS) Probationers’ </t>
  </si>
  <si>
    <t>19.08.2024</t>
  </si>
  <si>
    <t>Navigating the AI Revolution: Unveiling technology &amp; applications for CBIC officers</t>
  </si>
  <si>
    <t>28.08.2024</t>
  </si>
  <si>
    <t xml:space="preserve">          NACIN, Mumbai under the aegis of Multi-Disciplinary School of Economic Intelligence, (MDSEI) conducted a Seminar on “Combating financial crimes under Prevention of Money Laundering Act (PMLA): A 360° perspective” on 8th &amp; 9th August, 2024 at NACIN, Mumbai in offline Mode for Group-A officers of various departments.
          The Seminar was conceptualised with an objective to enlighten the participants on various interconnected topics such as GST linked to PMLA, Import-Export regulations, bank frauds, emerging technologies, narcotics, and crime, all within the framework of PMLA compliance. The topics were carefully selected so as to equip participants with the knowledge and skills necessary to identify, prevent, and report instances of money laundering and related financial crimes effectively.   The faculty were also selected based on their expertise in various fields related to the topic.
          The highlight of the Seminar was an interactive session with celebrated Author, journalist and screenwriter Shri S Hussain Zaidi, whose accomplished and well known works include Dongri to Dubai, Mafia Queens of Mumbai and Black Friday. Shri Hussain Zaidi delved into the complex world of Crime and Law Enforcement and gave rare insights into the working and practices of drug and mafia dons. 
          Sixty-Four officers from various Departments including law enforcement agencies such as Customs, CGST, Income Tax, Police, Enforcement Directorate, Forest Deptt., CRPF, Embarkation HQ, etc., attended the Seminar.   The participants expressed great appreciation for the Seminar, the course content, and the faculty's expertise.</t>
  </si>
  <si>
    <t>Training for Hawaldar at PTC, Khandala (Batch 1 &amp; 2)</t>
  </si>
  <si>
    <t>Training on Infrastructure Development *</t>
  </si>
  <si>
    <t>* In 'others' column one officer of Gr.B attended the training on Infrastructure Development</t>
  </si>
  <si>
    <t>Strengthening of Wild Life Law Enforcement including CITES</t>
  </si>
  <si>
    <t>01.09.2024</t>
  </si>
  <si>
    <t>30.09.2024</t>
  </si>
  <si>
    <t>Induction Training for Preventive Officers at New Custom House</t>
  </si>
  <si>
    <t>09.09.2024</t>
  </si>
  <si>
    <t>Induction training of newly recruited Inspectors of CGST &amp; C.Ex., Mumbai Zone selected through SSC CGLE 2021 to 2023 - Batch No. 46/2024-25</t>
  </si>
  <si>
    <t>16.09.2024</t>
  </si>
  <si>
    <t>Induction Training of Tax Assistant (Batch 2)</t>
  </si>
  <si>
    <t>06.09.2024</t>
  </si>
  <si>
    <t>INDUCTION COURSE FOR NEWLY APPOINTED INSPECTORS (CGST) BATCH-3</t>
  </si>
  <si>
    <t>Hindi workshop for NACIN Mumbai officers</t>
  </si>
  <si>
    <t>Training on Faculty Development Program(FDP)</t>
  </si>
  <si>
    <t>25.09.2024</t>
  </si>
  <si>
    <t>27.09.2024</t>
  </si>
  <si>
    <t>Police Training of CGST Inspector (Batch 7 &amp; 8)              In association with PTC Khandala</t>
  </si>
  <si>
    <t>15.09.2024</t>
  </si>
  <si>
    <t>28.09.2024</t>
  </si>
  <si>
    <t>GST in Entertainment Industries</t>
  </si>
  <si>
    <t>online</t>
  </si>
  <si>
    <t>24.09.2024</t>
  </si>
  <si>
    <t>Anti- Terrorsim &amp; Emerging Role of Customs</t>
  </si>
  <si>
    <t>23.09.2024</t>
  </si>
  <si>
    <t>Outreach Program for Dock Officers</t>
  </si>
  <si>
    <t>26.09.2024</t>
  </si>
  <si>
    <t>Induction training of newly recruited Inspectors ( CGST ) of Pune and Mumbai zone at NACIN Delhi ( OFFLINE )</t>
  </si>
  <si>
    <t>13.12.2024</t>
  </si>
  <si>
    <t>Audit in GST with Tally and Data Analytics</t>
  </si>
  <si>
    <t>11.09.2024</t>
  </si>
  <si>
    <t>13.09.2024</t>
  </si>
  <si>
    <t>3-day Orientation Program for officers of Customs Audit Commissionerates</t>
  </si>
  <si>
    <t>20.09.2024</t>
  </si>
  <si>
    <t>Total for the month - Sep 24</t>
  </si>
  <si>
    <t>Total upto the month - Sep 24</t>
  </si>
  <si>
    <t>Induction training of newly recruited Inspctors in GST(Training in NACIN Bhopal)</t>
  </si>
  <si>
    <t>Induction training of newly recruited Inspctors in GST (Taining in NACIN Raipur)</t>
  </si>
  <si>
    <t>04.10.2024</t>
  </si>
  <si>
    <t xml:space="preserve">   NACIN Delhi was already scheduled for other trainings at the same time.</t>
  </si>
  <si>
    <t>Other than GST                                       ( Customs / Periodic )</t>
  </si>
  <si>
    <t>44**</t>
  </si>
  <si>
    <t xml:space="preserve">    </t>
  </si>
  <si>
    <r>
      <t xml:space="preserve">                           </t>
    </r>
    <r>
      <rPr>
        <b/>
        <sz val="19"/>
        <color rgb="FFFF0000"/>
        <rFont val="Cambria"/>
        <family val="1"/>
      </rPr>
      <t xml:space="preserve">  NOTE:</t>
    </r>
    <r>
      <rPr>
        <b/>
        <sz val="19"/>
        <rFont val="Cambria"/>
        <family val="1"/>
      </rPr>
      <t xml:space="preserve">- The data specified in cell ( J33) as </t>
    </r>
    <r>
      <rPr>
        <b/>
        <sz val="19"/>
        <color rgb="FFFF0000"/>
        <rFont val="Cambria"/>
        <family val="1"/>
      </rPr>
      <t xml:space="preserve">44**  </t>
    </r>
    <r>
      <rPr>
        <b/>
        <sz val="19"/>
        <rFont val="Cambria"/>
        <family val="1"/>
      </rPr>
      <t>is uncertain because training was conducted online so can't able to specify this number but total number of Officers is 45 certainly.</t>
    </r>
  </si>
  <si>
    <t>14-10-2024</t>
  </si>
  <si>
    <t>25-10-2024</t>
  </si>
  <si>
    <t>Induction Training for
Stenographers – I and II</t>
  </si>
  <si>
    <t>CGST &amp; IGST
Refund, Audit of Refund</t>
  </si>
  <si>
    <t>22.10.2024</t>
  </si>
  <si>
    <t>Drug Law Enforcement in collaboration with NCB (For Civil Dept/Civil
Soc.)</t>
  </si>
  <si>
    <t>21.10.2024</t>
  </si>
  <si>
    <t>One Day Training on Vigilance Awareness Week, 2024 -Culture of Integrity for Nation's Prosperity</t>
  </si>
  <si>
    <t>07.10.2024</t>
  </si>
  <si>
    <t>25.10.2024</t>
  </si>
  <si>
    <t>3-weeks Mandatory training of Inspectors (CGST) for promotion to the grade of Superintendent (Batch-1)</t>
  </si>
  <si>
    <t>01.10.2024</t>
  </si>
  <si>
    <t>2 Days Offline Training on "Intelligence, Investigation, IR &amp; SCN for CGST Officers</t>
  </si>
  <si>
    <t>Insufficient nominations</t>
  </si>
  <si>
    <t>23.10.2024</t>
  </si>
  <si>
    <t>24.10.2024</t>
  </si>
  <si>
    <t>Induction Training of Tax Assistant (Batch 3)</t>
  </si>
  <si>
    <t>Police Training of CGST Inspector (Batch 9 &amp; 10)</t>
  </si>
  <si>
    <t>06.10.2024</t>
  </si>
  <si>
    <t>19.10.2024</t>
  </si>
  <si>
    <t>Wellness/Stress Management/ Yoga / Art of Living</t>
  </si>
  <si>
    <t>Training on Draft Survey Calculation</t>
  </si>
  <si>
    <t>29.10.2024</t>
  </si>
  <si>
    <t>Due to roll out of Behavioral Sensitisation program</t>
  </si>
  <si>
    <t>31.10.2024</t>
  </si>
  <si>
    <t>Modules of GST Backend Application</t>
  </si>
  <si>
    <t>Mandatory Training EOs to Appraiser Mumbai and Goa</t>
  </si>
  <si>
    <t>Total for the month - Oct 24</t>
  </si>
  <si>
    <t>Total upto the month - Oct24</t>
  </si>
  <si>
    <t>Total for the month - Oct24</t>
  </si>
  <si>
    <t>Total upto the month - Oct 24</t>
  </si>
  <si>
    <t>17.09.2024           ( 3 Days )</t>
  </si>
  <si>
    <t>20.09.2024                ( 3 Days )</t>
  </si>
  <si>
    <t>The Central Vigilance Commission's endeavour, NACIN, Mumbai in co-ordination with DGoV, WZU, Mumbai, had organised a one-day workshop at NACIN Campus, Mumbai on 29.10.2024 (Tuesday) for Gr. 'A', 'B' and 'C' Officers of CGST &amp; Customs. The objective is to sensitize participants on various interconnected topics viz. a) Preventive Vigilance, b) Punitive Vigilance, c) Anti-Corruption Strategies and d) Ethical Leadership &amp; Social Media Sensitization.</t>
  </si>
  <si>
    <t>01.11.2024</t>
  </si>
  <si>
    <t>29.11.2024</t>
  </si>
  <si>
    <t>08.11.2024</t>
  </si>
  <si>
    <t>30.11.2024</t>
  </si>
  <si>
    <t>3-weeks Mandatory training of Inspectors (CGST) for promotion to the grade of Superintendent (Batch-2)</t>
  </si>
  <si>
    <t>25.11.2024</t>
  </si>
  <si>
    <t>14 weeks Induction Training for newly recruited Inspectors (CGST) of Nagpur and Mumbai Zone scheduled at NACIN Lucknow</t>
  </si>
  <si>
    <t>25.11.24</t>
  </si>
  <si>
    <t>14 weeks Induction Training for newly recruited Inspectors (CGST) of Nagpur and Mumbai Zone scheduled at NACIN Bhubneshwar</t>
  </si>
  <si>
    <t>14 weeks Induction Training for newly recruited Inspectors (CGST) of Nagpur and Mumbai Zone scheduled at NACIN Bengaluru</t>
  </si>
  <si>
    <t>Mandatory Training EOs to Appraiser Mumbai and Goa Batch I</t>
  </si>
  <si>
    <t>Mandatory Training EOs to Appraiser Mumbai and Goa Batch II</t>
  </si>
  <si>
    <t>11.11.2024</t>
  </si>
  <si>
    <t>3 Day Orientatioon Program for officers of Customs Audit Commissionerate</t>
  </si>
  <si>
    <t>05.11.2024</t>
  </si>
  <si>
    <t>07.11.2024</t>
  </si>
  <si>
    <t>Training on OIDAR</t>
  </si>
  <si>
    <t>20.11.2024</t>
  </si>
  <si>
    <t>Advait (GST)</t>
  </si>
  <si>
    <t>26.11.2024</t>
  </si>
  <si>
    <t>27.11.2024</t>
  </si>
  <si>
    <t>Export Frauds- GST &amp; Customs Perspective</t>
  </si>
  <si>
    <t>28.11.2024</t>
  </si>
  <si>
    <t>Preventive Vigilance and Inquiry Proceedings (Role of IO/PO)</t>
  </si>
  <si>
    <t>13.11.2024</t>
  </si>
  <si>
    <t>14.11.2024</t>
  </si>
  <si>
    <t>Police training of Inspectors of CGST &amp; Preventive Officers  of Customs (Batch-11)</t>
  </si>
  <si>
    <t>03.11.2024</t>
  </si>
  <si>
    <t>16.11.2024</t>
  </si>
  <si>
    <t>Total for the month - Nov 24</t>
  </si>
  <si>
    <t>Total upto the month - Nov 24</t>
  </si>
  <si>
    <t>Course on Emerging Technologies (Offline)</t>
  </si>
  <si>
    <t>Course on Preventive Vigilance (Offline)</t>
  </si>
  <si>
    <t>Police Training of Inspectors of CGST &amp; PO of Customs</t>
  </si>
  <si>
    <t>27.10.2024</t>
  </si>
  <si>
    <t>09.11.2024</t>
  </si>
  <si>
    <t>18.11.2024</t>
  </si>
  <si>
    <t>19.11.2024</t>
  </si>
  <si>
    <t>Due to Insufficient nominations</t>
  </si>
  <si>
    <t>Has been postponed</t>
  </si>
  <si>
    <t>Police training of Inspectors of CGST &amp; Preventive Officers  of Customs (Batch-12-13)</t>
  </si>
  <si>
    <t>01.12.2024</t>
  </si>
  <si>
    <t>14.12.2024</t>
  </si>
  <si>
    <t>Total for the month - Dec. 24</t>
  </si>
  <si>
    <t>Total upto the month - Dec. 24</t>
  </si>
  <si>
    <t>14 weeks Induction Training for newly recruited Inspectors (CGST) of Pune Zone scheduled at NACIN Bhopal</t>
  </si>
  <si>
    <t>14 weeks Induction Training for newly recruited Inspectors (CGST) of Pune Zone scheduled at NACIN Raipur</t>
  </si>
  <si>
    <t>14 weeks Induction Training for newly recruited Inspectors (CGST) scheduled at NACIN Bhubaneshwar</t>
  </si>
  <si>
    <t>31.12.2024</t>
  </si>
  <si>
    <t>14 weeks Induction Training for newly recruited Inspectors (CGST) scheduled at NACIN Lucknow</t>
  </si>
  <si>
    <t>14 weeks Induction Training for newly recruited Inspectors (CGST) scheduled at NACIN Bengaluru</t>
  </si>
  <si>
    <t>16.12.2024</t>
  </si>
  <si>
    <t>14 weeks Induction Training for newly recruited Inspectors (CGST) of Mumbai and Pune Zone scheduled at NACIN Delhi</t>
  </si>
  <si>
    <t>ITC in GST - Recent changes/judgements/case laws</t>
  </si>
  <si>
    <t>17.12.2024</t>
  </si>
  <si>
    <t>12 weeks Induction training for newly recruited Inspectors scheduled at NACIN Bhandup</t>
  </si>
  <si>
    <t>Filing of GST Returns</t>
  </si>
  <si>
    <t>18.12.2024</t>
  </si>
  <si>
    <t>3 weeks Mandatory training of Inspectors (CGST) (2nd Batch)</t>
  </si>
  <si>
    <t>14 weeks Induction Training for newly recruited Inspectors (CGST) scheduled at NACIN Bhopal</t>
  </si>
  <si>
    <t>23.12.2024</t>
  </si>
  <si>
    <t>Latest Advance Ruling decisions</t>
  </si>
  <si>
    <t>27.12.2024</t>
  </si>
  <si>
    <t>06.12.2024</t>
  </si>
  <si>
    <t>05.12.2024</t>
  </si>
  <si>
    <t>07.12.2024</t>
  </si>
  <si>
    <t>04.12.2024</t>
  </si>
  <si>
    <t>Induction training of EO/PO at Dayashankar Auditorium, NCH</t>
  </si>
  <si>
    <t>Induction traiing of Tax Assistant at Pune</t>
  </si>
  <si>
    <t>09.12.2024</t>
  </si>
  <si>
    <t>3 weeks Mandatory training of EO/PO (2nd Batch)</t>
  </si>
  <si>
    <t>12.12.2024</t>
  </si>
  <si>
    <t>11.12.2024</t>
  </si>
  <si>
    <t>MS Office Excel &amp; PPT (Beginner level)</t>
  </si>
  <si>
    <t>Sea patrolling, rummaging of ships, Docks operations &amp; coordination with Coast Guard/Navy</t>
  </si>
  <si>
    <t>19.12.2024</t>
  </si>
  <si>
    <t>20.12.2024</t>
  </si>
  <si>
    <t>2-day workshop on AEO program for PGAs</t>
  </si>
  <si>
    <t>21.12.2024</t>
  </si>
  <si>
    <t>Sensitization of officers to the cause of SC/ST officers in CBIC</t>
  </si>
  <si>
    <t>26.12.2024</t>
  </si>
  <si>
    <t>28.12.2024</t>
  </si>
  <si>
    <t>Monthly Report on Trainings for the Month of : December 2024</t>
  </si>
  <si>
    <t>Monthly Report on Trainings for the Month of : August 2024</t>
  </si>
  <si>
    <t>Monthly Report on Trainings for the Month of : July 2024</t>
  </si>
  <si>
    <t>Monthly Report on Trainings for the Month of : June 2024</t>
  </si>
  <si>
    <t>Monthly Report on Trainings for the Month of : April 2024</t>
  </si>
  <si>
    <t>Monthly Report on Trainings for the Month of : May 2024</t>
  </si>
  <si>
    <t>* Please note at Sr. No. 17 in the others column 17 officers are Gr.C of Mumbai Police.</t>
  </si>
  <si>
    <t>Less nomination received from field formation, hence postponed</t>
  </si>
  <si>
    <t># Please note at Sr. No. 15 in others column 5 officers are Gr. A and rest are Gr.B of Embarkation Department</t>
  </si>
  <si>
    <t>Workshop on overview of Customs Rules during Import &amp; Export #</t>
  </si>
  <si>
    <t>Drug Law Enforcement (For Hawaldars) *</t>
  </si>
  <si>
    <t>Training cancelled and postponed to 16th and 17th January, 2025</t>
  </si>
  <si>
    <t>Monthly Report on Trainings for the Month of : January 2025</t>
  </si>
  <si>
    <t>Total for the month - Jan. 25</t>
  </si>
  <si>
    <t>Total upto the month - Jan. 25</t>
  </si>
  <si>
    <t>01.01.2025</t>
  </si>
  <si>
    <t>31.01.2025</t>
  </si>
  <si>
    <t>24.01.2025</t>
  </si>
  <si>
    <t>4 weeks Induction training for Hawaldars at PTC Khandala</t>
  </si>
  <si>
    <t>12 weeks Induction training for newly recruited Inspectors (CGST) scheduled at NACIN Bhandup</t>
  </si>
  <si>
    <t>Investigation methods in GST</t>
  </si>
  <si>
    <t>13.01.2025</t>
  </si>
  <si>
    <t>14.01.2025</t>
  </si>
  <si>
    <t>CGST Intelligence &amp; Data Analytics in GST</t>
  </si>
  <si>
    <t>20.01.2025</t>
  </si>
  <si>
    <t>21.01.2025</t>
  </si>
  <si>
    <t>GST Audit : Law, Process, Procedures &amp; Financial statement analysis for officers working in Audit Commissionerate</t>
  </si>
  <si>
    <t>27.01.2025</t>
  </si>
  <si>
    <t>16.01.2025</t>
  </si>
  <si>
    <t>Capacity Building of officers for improving quality of Adjudication in GST</t>
  </si>
  <si>
    <t>20.01.2025 &amp; 21.01.2025</t>
  </si>
  <si>
    <t>Less nomination received from field formation</t>
  </si>
  <si>
    <t>05.01.2025</t>
  </si>
  <si>
    <t>07.01.2025</t>
  </si>
  <si>
    <t>Rajbhasha HINDI</t>
  </si>
  <si>
    <t>17.01.2025</t>
  </si>
  <si>
    <t xml:space="preserve">   </t>
  </si>
  <si>
    <t>15.01.2025</t>
  </si>
  <si>
    <t>Cancelled due to ongoing Behavioural sensitization training</t>
  </si>
  <si>
    <t>Customs Valuation Treatment of related party transaction</t>
  </si>
  <si>
    <t>22.01.2025</t>
  </si>
  <si>
    <t>23.01.2025</t>
  </si>
  <si>
    <t>01.02.2025</t>
  </si>
  <si>
    <t>Advanced Excel &amp; SQL (Advanced Level)</t>
  </si>
  <si>
    <t>28.01.2025</t>
  </si>
  <si>
    <r>
      <t># Please note at Sr. No. 12</t>
    </r>
    <r>
      <rPr>
        <b/>
        <sz val="12"/>
        <color rgb="FFFF0000"/>
        <rFont val="Cambria"/>
        <family val="1"/>
      </rPr>
      <t xml:space="preserve"> </t>
    </r>
    <r>
      <rPr>
        <b/>
        <sz val="12"/>
        <rFont val="Cambria"/>
        <family val="1"/>
      </rPr>
      <t>in others column 2 medical officers and 25 students in Drug Law</t>
    </r>
  </si>
  <si>
    <t>Workshop on AEO program for Partner Government Agencies (PGAs) *</t>
  </si>
  <si>
    <t>One Day Training on Drug Law Enforcement for Civil Department/Civil Society Organisations #</t>
  </si>
  <si>
    <t>02.01.2025</t>
  </si>
  <si>
    <t>04.01.2025</t>
  </si>
  <si>
    <t>06.01.2025</t>
  </si>
  <si>
    <t>08.01.2025</t>
  </si>
  <si>
    <t>09.01.2025</t>
  </si>
  <si>
    <t>11.01.2025</t>
  </si>
  <si>
    <t>15..01.2025</t>
  </si>
  <si>
    <t>18.01.2025</t>
  </si>
  <si>
    <t>25.01.2025</t>
  </si>
  <si>
    <t>30.01.2025</t>
  </si>
  <si>
    <t>Workshop for MBA (International Business) Students of IIFT $</t>
  </si>
  <si>
    <t>Behavioural sensitization training (Yoga Room &amp; Conference Hall)</t>
  </si>
  <si>
    <t xml:space="preserve">Arrest &amp; Prosecution/Compounding of offences in Customs </t>
  </si>
  <si>
    <r>
      <t>* Please note at Sr. No. 18</t>
    </r>
    <r>
      <rPr>
        <b/>
        <sz val="12"/>
        <color rgb="FFFF0000"/>
        <rFont val="Cambria"/>
        <family val="1"/>
      </rPr>
      <t xml:space="preserve"> </t>
    </r>
    <r>
      <rPr>
        <b/>
        <sz val="12"/>
        <color theme="1"/>
        <rFont val="Cambria"/>
        <family val="1"/>
      </rPr>
      <t>in the others column  Gr.B - 1 and Gr.C - 15  officers in AEO for PGAs.</t>
    </r>
  </si>
  <si>
    <t>$ Please note at Sr. No.19 in the others column, all are students of IIFT in Workshop for MBA</t>
  </si>
  <si>
    <t>Monthly Report on Trainings for the Month of : September 2024</t>
  </si>
  <si>
    <t>Monthly Report on Trainings for the Month of : October 2024</t>
  </si>
  <si>
    <t>Monthly Report on Trainings for the Month of :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</si>
</sst>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Calibri"/>
      <family val="2"/>
      <scheme val="minor"/>
    </font>
    <font>
      <sz val="14"/>
      <color theme="1"/>
      <name val="Arial Black"/>
      <family val="2"/>
    </font>
    <font>
      <sz val="11"/>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sz val="11"/>
      <name val="Calibri"/>
      <family val="2"/>
    </font>
    <font>
      <b/>
      <sz val="11"/>
      <color theme="1"/>
      <name val="Calibri"/>
      <family val="2"/>
    </font>
    <font>
      <b/>
      <sz val="11"/>
      <color rgb="FF000000"/>
      <name val="Calibri"/>
      <family val="2"/>
      <scheme val="minor"/>
    </font>
    <font>
      <sz val="11"/>
      <color rgb="FFFF0000"/>
      <name val="Calibri"/>
      <family val="2"/>
      <scheme val="minor"/>
    </font>
    <font>
      <sz val="11"/>
      <color rgb="FFFF0000"/>
      <name val="Calibri"/>
      <family val="2"/>
    </font>
    <font>
      <b/>
      <sz val="11"/>
      <name val="Calibri"/>
      <family val="2"/>
      <scheme val="minor"/>
    </font>
    <font>
      <sz val="12"/>
      <color theme="1"/>
      <name val="Cambria"/>
      <family val="1"/>
    </font>
    <font>
      <b/>
      <sz val="12"/>
      <color theme="1"/>
      <name val="Cambria"/>
      <family val="1"/>
    </font>
    <font>
      <b/>
      <sz val="12"/>
      <name val="Cambria"/>
      <family val="1"/>
    </font>
    <font>
      <sz val="12"/>
      <name val="Cambria"/>
      <family val="1"/>
    </font>
    <font>
      <sz val="12"/>
      <color rgb="FFFF0000"/>
      <name val="Cambria"/>
      <family val="1"/>
    </font>
    <font>
      <b/>
      <sz val="12"/>
      <color rgb="FFFF0000"/>
      <name val="Cambria"/>
      <family val="1"/>
    </font>
    <font>
      <sz val="12"/>
      <color rgb="FF000000"/>
      <name val="Cambria"/>
      <family val="1"/>
    </font>
    <font>
      <sz val="12"/>
      <name val="Cambria"/>
      <family val="1"/>
      <scheme val="major"/>
    </font>
    <font>
      <sz val="12"/>
      <color theme="1"/>
      <name val="Cambria"/>
      <family val="1"/>
      <scheme val="major"/>
    </font>
    <font>
      <sz val="12"/>
      <color rgb="FF1F1F1F"/>
      <name val="Cambria"/>
      <family val="1"/>
    </font>
    <font>
      <b/>
      <sz val="13"/>
      <name val="Cambria"/>
      <family val="1"/>
    </font>
    <font>
      <sz val="13"/>
      <name val="Cambria"/>
      <family val="1"/>
    </font>
    <font>
      <sz val="13"/>
      <color theme="1"/>
      <name val="Cambria"/>
      <family val="1"/>
    </font>
    <font>
      <sz val="13"/>
      <color theme="1"/>
      <name val="Cambria"/>
      <family val="1"/>
      <scheme val="major"/>
    </font>
    <font>
      <sz val="13"/>
      <color rgb="FFFF0000"/>
      <name val="Cambria"/>
      <family val="1"/>
    </font>
    <font>
      <b/>
      <sz val="13"/>
      <color rgb="FFFF0000"/>
      <name val="Cambria"/>
      <family val="1"/>
    </font>
    <font>
      <sz val="14"/>
      <color theme="1"/>
      <name val="Calbri"/>
    </font>
    <font>
      <sz val="13"/>
      <color theme="1"/>
      <name val="Calbri"/>
    </font>
    <font>
      <sz val="14"/>
      <color theme="1"/>
      <name val="Cambria"/>
      <family val="1"/>
    </font>
    <font>
      <b/>
      <sz val="12"/>
      <color rgb="FF000000"/>
      <name val="Cambria"/>
      <family val="1"/>
      <scheme val="major"/>
    </font>
    <font>
      <b/>
      <sz val="13"/>
      <color theme="1"/>
      <name val="Cambria"/>
      <family val="1"/>
    </font>
    <font>
      <b/>
      <sz val="13"/>
      <color theme="1"/>
      <name val="Cambria"/>
      <family val="1"/>
      <scheme val="major"/>
    </font>
    <font>
      <b/>
      <sz val="14"/>
      <name val="Cambria"/>
      <family val="1"/>
    </font>
    <font>
      <b/>
      <sz val="15"/>
      <name val="Cambria"/>
      <family val="1"/>
    </font>
    <font>
      <b/>
      <sz val="19"/>
      <name val="Cambria"/>
      <family val="1"/>
    </font>
    <font>
      <sz val="15"/>
      <name val="Cambria"/>
      <family val="1"/>
    </font>
    <font>
      <sz val="15"/>
      <color theme="1"/>
      <name val="Cambria"/>
      <family val="1"/>
    </font>
    <font>
      <b/>
      <sz val="19"/>
      <color rgb="FFFF0000"/>
      <name val="Cambria"/>
      <family val="1"/>
    </font>
    <font>
      <sz val="14"/>
      <color theme="1"/>
      <name val="Calibri"/>
      <family val="2"/>
      <scheme val="minor"/>
    </font>
    <font>
      <b/>
      <sz val="13"/>
      <color rgb="FF000000"/>
      <name val="Calibri"/>
      <family val="2"/>
      <scheme val="minor"/>
    </font>
    <font>
      <sz val="13"/>
      <color theme="1"/>
      <name val="Calibri"/>
      <family val="2"/>
      <scheme val="minor"/>
    </font>
    <font>
      <sz val="13"/>
      <name val="Calibri"/>
      <family val="2"/>
      <scheme val="minor"/>
    </font>
    <font>
      <b/>
      <sz val="13"/>
      <name val="Calibri"/>
      <family val="2"/>
      <scheme val="minor"/>
    </font>
    <font>
      <b/>
      <sz val="13"/>
      <color theme="1"/>
      <name val="Calibri"/>
      <family val="2"/>
      <scheme val="minor"/>
    </font>
    <font>
      <b/>
      <sz val="13"/>
      <color rgb="FF000000"/>
      <name val="Calbri"/>
    </font>
    <font>
      <sz val="14"/>
      <name val="Arial Black"/>
      <family val="2"/>
    </font>
    <font>
      <b/>
      <sz val="12"/>
      <color rgb="FF000000"/>
      <name val="Cambria"/>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689">
    <xf numFmtId="0" fontId="0" fillId="0" borderId="0" xfId="0"/>
    <xf numFmtId="0" fontId="0" fillId="0" borderId="1" xfId="0"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wrapText="1"/>
    </xf>
    <xf numFmtId="0" fontId="4" fillId="3" borderId="9"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2" fontId="0" fillId="0" borderId="1" xfId="0" applyNumberForma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xf>
    <xf numFmtId="0" fontId="4" fillId="3" borderId="5"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5" xfId="0" applyBorder="1" applyAlignment="1">
      <alignment horizontal="left" vertical="center" wrapText="1"/>
    </xf>
    <xf numFmtId="0" fontId="4" fillId="3"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4" fillId="2" borderId="1" xfId="0" applyFont="1" applyFill="1" applyBorder="1" applyAlignment="1">
      <alignment vertical="center" wrapText="1"/>
    </xf>
    <xf numFmtId="0" fontId="4" fillId="2" borderId="1" xfId="0" applyFont="1" applyFill="1" applyBorder="1"/>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center"/>
    </xf>
    <xf numFmtId="0" fontId="4" fillId="2" borderId="4" xfId="0" applyFont="1" applyFill="1" applyBorder="1" applyAlignment="1">
      <alignment horizontal="center" vertical="center"/>
    </xf>
    <xf numFmtId="0" fontId="4" fillId="0" borderId="7" xfId="0" applyFont="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2" borderId="0" xfId="0" applyFont="1" applyFill="1" applyAlignment="1">
      <alignment horizontal="center" vertical="center" wrapText="1"/>
    </xf>
    <xf numFmtId="0" fontId="4" fillId="0" borderId="5" xfId="0" applyFont="1" applyBorder="1" applyAlignment="1">
      <alignment horizontal="left"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4" fillId="2" borderId="6" xfId="0" applyFont="1" applyFill="1" applyBorder="1" applyAlignment="1">
      <alignment vertical="center" wrapText="1"/>
    </xf>
    <xf numFmtId="0" fontId="4" fillId="2" borderId="13" xfId="0" applyFont="1" applyFill="1" applyBorder="1" applyAlignment="1">
      <alignment vertical="center" wrapText="1"/>
    </xf>
    <xf numFmtId="0" fontId="4" fillId="2" borderId="8" xfId="0" applyFont="1" applyFill="1" applyBorder="1"/>
    <xf numFmtId="0" fontId="0" fillId="0" borderId="2" xfId="0" applyBorder="1"/>
    <xf numFmtId="0" fontId="0" fillId="0" borderId="2" xfId="0" applyBorder="1" applyAlignment="1">
      <alignment wrapText="1"/>
    </xf>
    <xf numFmtId="1" fontId="4" fillId="0" borderId="1" xfId="0" applyNumberFormat="1" applyFont="1" applyBorder="1" applyAlignment="1">
      <alignment horizontal="center" vertical="center" wrapText="1"/>
    </xf>
    <xf numFmtId="0" fontId="4" fillId="2" borderId="11" xfId="0" applyFont="1" applyFill="1" applyBorder="1" applyAlignment="1">
      <alignment horizontal="center" vertical="center"/>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0" borderId="15" xfId="0" applyBorder="1" applyAlignment="1">
      <alignment vertical="center" wrapText="1"/>
    </xf>
    <xf numFmtId="0" fontId="6" fillId="0" borderId="1" xfId="0" applyFont="1" applyBorder="1" applyAlignment="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top"/>
    </xf>
    <xf numFmtId="0" fontId="5" fillId="0" borderId="1" xfId="0" applyFont="1" applyBorder="1" applyAlignment="1">
      <alignment horizontal="center" vertical="top"/>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7" xfId="0" applyFont="1" applyBorder="1" applyAlignment="1">
      <alignment vertical="center" wrapText="1"/>
    </xf>
    <xf numFmtId="2" fontId="4"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12" fillId="0" borderId="1" xfId="0" applyFont="1" applyBorder="1" applyAlignment="1">
      <alignment horizontal="center" vertical="center" wrapText="1"/>
    </xf>
    <xf numFmtId="0" fontId="7" fillId="0" borderId="7" xfId="0" applyFont="1" applyBorder="1" applyAlignment="1">
      <alignment horizontal="center" vertical="top"/>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5" xfId="0" applyFont="1" applyBorder="1" applyAlignment="1">
      <alignment horizontal="left" vertical="center" wrapText="1"/>
    </xf>
    <xf numFmtId="0" fontId="4" fillId="3" borderId="1" xfId="0" applyFont="1" applyFill="1" applyBorder="1" applyAlignment="1">
      <alignment horizontal="center" vertical="center"/>
    </xf>
    <xf numFmtId="0" fontId="0" fillId="0" borderId="5" xfId="0" applyBorder="1" applyAlignment="1">
      <alignment vertical="center" wrapText="1"/>
    </xf>
    <xf numFmtId="0" fontId="0" fillId="0" borderId="9" xfId="0" applyBorder="1" applyAlignment="1">
      <alignment vertical="center" wrapText="1"/>
    </xf>
    <xf numFmtId="0" fontId="4" fillId="0" borderId="5" xfId="0" applyFont="1" applyBorder="1" applyAlignment="1">
      <alignment horizontal="center" vertical="center"/>
    </xf>
    <xf numFmtId="0" fontId="7" fillId="0" borderId="5"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0" xfId="0" applyFont="1"/>
    <xf numFmtId="0" fontId="6" fillId="0" borderId="9" xfId="0" applyFont="1" applyBorder="1" applyAlignment="1">
      <alignment horizontal="left" vertical="center" wrapText="1"/>
    </xf>
    <xf numFmtId="0" fontId="13" fillId="0" borderId="0" xfId="0" applyFont="1"/>
    <xf numFmtId="0" fontId="16" fillId="0" borderId="0" xfId="0" applyFont="1"/>
    <xf numFmtId="2" fontId="17" fillId="0" borderId="1" xfId="0" applyNumberFormat="1" applyFont="1" applyBorder="1" applyAlignment="1">
      <alignment horizontal="center" vertical="center"/>
    </xf>
    <xf numFmtId="0" fontId="17" fillId="0" borderId="1" xfId="0" applyFont="1" applyBorder="1" applyAlignment="1">
      <alignment wrapText="1"/>
    </xf>
    <xf numFmtId="0" fontId="17" fillId="0" borderId="1" xfId="0" applyFont="1" applyBorder="1" applyAlignment="1">
      <alignment vertical="center"/>
    </xf>
    <xf numFmtId="0" fontId="17" fillId="0" borderId="1" xfId="0" applyFont="1" applyBorder="1"/>
    <xf numFmtId="0" fontId="17" fillId="0" borderId="1" xfId="0" applyFont="1" applyBorder="1" applyAlignment="1">
      <alignment horizontal="center" vertical="center" wrapText="1"/>
    </xf>
    <xf numFmtId="0" fontId="15" fillId="0" borderId="0" xfId="0" applyFont="1"/>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left"/>
    </xf>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1" xfId="0" applyFont="1" applyBorder="1" applyAlignment="1">
      <alignment vertical="center" wrapText="1"/>
    </xf>
    <xf numFmtId="0" fontId="14" fillId="2" borderId="1" xfId="0" applyFont="1" applyFill="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3"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4" xfId="0" applyFont="1" applyBorder="1" applyAlignment="1">
      <alignment horizontal="center" vertical="center"/>
    </xf>
    <xf numFmtId="1" fontId="15"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6" fillId="0" borderId="1" xfId="0" applyFont="1" applyBorder="1" applyAlignment="1">
      <alignment horizontal="center" wrapText="1"/>
    </xf>
    <xf numFmtId="0" fontId="17" fillId="0" borderId="1" xfId="0" applyFont="1" applyBorder="1" applyAlignment="1">
      <alignment horizontal="center" wrapText="1"/>
    </xf>
    <xf numFmtId="0" fontId="13" fillId="0" borderId="1" xfId="0" applyFont="1" applyBorder="1" applyAlignment="1">
      <alignment horizontal="left" vertical="top" wrapText="1"/>
    </xf>
    <xf numFmtId="0" fontId="13" fillId="0" borderId="0" xfId="0" applyFont="1" applyAlignment="1">
      <alignment horizontal="center" vertical="center" wrapText="1"/>
    </xf>
    <xf numFmtId="0" fontId="17" fillId="0" borderId="2" xfId="0" applyFont="1" applyBorder="1"/>
    <xf numFmtId="0" fontId="15" fillId="2" borderId="2" xfId="0" applyFont="1" applyFill="1" applyBorder="1" applyAlignment="1">
      <alignment horizontal="center" vertical="center"/>
    </xf>
    <xf numFmtId="0" fontId="18" fillId="3" borderId="2" xfId="0" applyFont="1" applyFill="1" applyBorder="1" applyAlignment="1">
      <alignment horizontal="center" vertical="center"/>
    </xf>
    <xf numFmtId="0" fontId="14" fillId="2" borderId="4" xfId="0" applyFont="1" applyFill="1" applyBorder="1" applyAlignment="1">
      <alignment horizontal="center" vertical="center" wrapText="1"/>
    </xf>
    <xf numFmtId="0" fontId="16" fillId="0" borderId="14" xfId="0" applyFont="1" applyBorder="1" applyAlignment="1">
      <alignment vertical="center" wrapText="1"/>
    </xf>
    <xf numFmtId="0" fontId="16" fillId="0" borderId="4" xfId="0" applyFont="1" applyBorder="1" applyAlignment="1">
      <alignment vertical="center" wrapText="1"/>
    </xf>
    <xf numFmtId="0" fontId="15" fillId="0" borderId="4" xfId="0" applyFont="1" applyBorder="1" applyAlignment="1">
      <alignment horizontal="left" vertical="center" wrapText="1"/>
    </xf>
    <xf numFmtId="0" fontId="16" fillId="0" borderId="12" xfId="0" applyFont="1" applyBorder="1" applyAlignment="1">
      <alignment vertical="center" wrapText="1"/>
    </xf>
    <xf numFmtId="0" fontId="17" fillId="0" borderId="12" xfId="0" applyFont="1" applyBorder="1" applyAlignment="1">
      <alignment horizontal="center" vertical="center" wrapText="1"/>
    </xf>
    <xf numFmtId="0" fontId="15" fillId="0" borderId="4" xfId="0" applyFont="1" applyBorder="1" applyAlignment="1">
      <alignment vertical="center" wrapText="1"/>
    </xf>
    <xf numFmtId="0" fontId="17" fillId="0" borderId="4" xfId="0" applyFont="1" applyBorder="1"/>
    <xf numFmtId="2" fontId="15" fillId="0" borderId="1" xfId="0" applyNumberFormat="1"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top"/>
    </xf>
    <xf numFmtId="0" fontId="13" fillId="0" borderId="0" xfId="0" applyFont="1" applyAlignment="1">
      <alignment horizontal="left" vertical="top"/>
    </xf>
    <xf numFmtId="0" fontId="13" fillId="0" borderId="1" xfId="0" applyFont="1" applyBorder="1"/>
    <xf numFmtId="0" fontId="16" fillId="0" borderId="1" xfId="0" applyFont="1" applyBorder="1" applyAlignment="1">
      <alignment vertical="center"/>
    </xf>
    <xf numFmtId="0" fontId="13" fillId="0" borderId="1" xfId="0" applyFont="1" applyBorder="1" applyAlignment="1">
      <alignment wrapText="1"/>
    </xf>
    <xf numFmtId="0" fontId="13" fillId="0" borderId="0" xfId="0" applyFont="1" applyAlignment="1">
      <alignment wrapText="1"/>
    </xf>
    <xf numFmtId="0" fontId="15"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14" fillId="2" borderId="1" xfId="0" applyFont="1" applyFill="1" applyBorder="1" applyAlignment="1">
      <alignment vertical="center" wrapText="1"/>
    </xf>
    <xf numFmtId="0" fontId="15" fillId="0" borderId="1" xfId="0" applyFont="1" applyBorder="1" applyAlignment="1">
      <alignment vertical="center" wrapText="1"/>
    </xf>
    <xf numFmtId="0" fontId="18"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6" fillId="0" borderId="0" xfId="0" applyFont="1" applyAlignment="1">
      <alignment vertical="center" wrapText="1"/>
    </xf>
    <xf numFmtId="0" fontId="13" fillId="0" borderId="1" xfId="0" applyFont="1" applyBorder="1" applyAlignment="1">
      <alignment horizontal="left" wrapText="1"/>
    </xf>
    <xf numFmtId="0" fontId="16" fillId="0" borderId="5" xfId="0" applyFont="1" applyBorder="1" applyAlignment="1">
      <alignment vertical="center" wrapText="1"/>
    </xf>
    <xf numFmtId="0" fontId="16" fillId="0" borderId="9" xfId="0" applyFont="1" applyBorder="1" applyAlignment="1">
      <alignment vertical="center" wrapText="1"/>
    </xf>
    <xf numFmtId="0" fontId="13" fillId="0" borderId="7" xfId="0" applyFont="1" applyBorder="1"/>
    <xf numFmtId="0" fontId="17" fillId="0" borderId="7" xfId="0" applyFont="1" applyBorder="1" applyAlignment="1">
      <alignment horizontal="center" vertical="center"/>
    </xf>
    <xf numFmtId="0" fontId="17" fillId="0" borderId="7" xfId="0" applyFont="1" applyBorder="1" applyAlignment="1">
      <alignment horizontal="center" vertical="center" wrapText="1"/>
    </xf>
    <xf numFmtId="2" fontId="17" fillId="0" borderId="7" xfId="0" applyNumberFormat="1" applyFont="1" applyBorder="1" applyAlignment="1">
      <alignment horizontal="center" vertical="center"/>
    </xf>
    <xf numFmtId="0" fontId="13" fillId="0" borderId="5" xfId="0" applyFont="1" applyBorder="1" applyAlignment="1">
      <alignment horizontal="center" vertical="center"/>
    </xf>
    <xf numFmtId="2" fontId="17" fillId="0" borderId="2" xfId="0" applyNumberFormat="1" applyFont="1" applyBorder="1" applyAlignment="1">
      <alignment horizontal="center" vertical="center"/>
    </xf>
    <xf numFmtId="0" fontId="13" fillId="0" borderId="1" xfId="0" applyFont="1" applyBorder="1" applyAlignment="1">
      <alignment horizontal="center"/>
    </xf>
    <xf numFmtId="2" fontId="17" fillId="0" borderId="5" xfId="0" applyNumberFormat="1" applyFont="1" applyBorder="1" applyAlignment="1">
      <alignment horizontal="center" vertical="center"/>
    </xf>
    <xf numFmtId="0" fontId="17" fillId="0" borderId="1" xfId="0" applyFont="1" applyBorder="1" applyAlignment="1">
      <alignment horizontal="left" vertical="center" wrapText="1"/>
    </xf>
    <xf numFmtId="0" fontId="16"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4" fillId="0" borderId="0" xfId="0" applyFont="1"/>
    <xf numFmtId="0" fontId="16"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6" fillId="0" borderId="4" xfId="0" applyFont="1" applyBorder="1" applyAlignment="1">
      <alignment horizontal="center" vertical="center"/>
    </xf>
    <xf numFmtId="0" fontId="19"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13" fillId="0" borderId="1" xfId="0" applyFont="1" applyBorder="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xf>
    <xf numFmtId="0" fontId="27" fillId="0" borderId="1" xfId="0" applyFont="1" applyBorder="1" applyAlignment="1">
      <alignment horizontal="center" vertical="center"/>
    </xf>
    <xf numFmtId="0" fontId="23" fillId="0" borderId="1" xfId="0" applyFont="1" applyBorder="1" applyAlignment="1">
      <alignment vertical="center" wrapText="1"/>
    </xf>
    <xf numFmtId="2" fontId="23" fillId="0" borderId="1" xfId="0" applyNumberFormat="1" applyFont="1" applyBorder="1" applyAlignment="1">
      <alignment horizontal="center" vertical="center" wrapText="1"/>
    </xf>
    <xf numFmtId="0" fontId="27" fillId="0" borderId="1" xfId="0" applyFont="1" applyBorder="1" applyAlignment="1">
      <alignment horizontal="left" vertical="center"/>
    </xf>
    <xf numFmtId="0" fontId="27" fillId="0" borderId="1" xfId="0" applyFont="1" applyBorder="1" applyAlignment="1">
      <alignment vertical="center"/>
    </xf>
    <xf numFmtId="0" fontId="23" fillId="2" borderId="1" xfId="0" applyFont="1" applyFill="1" applyBorder="1" applyAlignment="1">
      <alignment vertical="center" wrapText="1"/>
    </xf>
    <xf numFmtId="0" fontId="28" fillId="3" borderId="1" xfId="0" applyFont="1" applyFill="1" applyBorder="1" applyAlignment="1">
      <alignment horizontal="center" vertical="center"/>
    </xf>
    <xf numFmtId="0" fontId="29" fillId="0" borderId="1" xfId="0" applyFont="1" applyBorder="1" applyAlignment="1">
      <alignment horizontal="center" vertical="center" wrapText="1"/>
    </xf>
    <xf numFmtId="0" fontId="27" fillId="0" borderId="1" xfId="0" applyFont="1" applyBorder="1" applyAlignment="1">
      <alignment horizontal="left" vertical="center" wrapText="1"/>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35" fillId="0" borderId="1" xfId="0" applyFont="1" applyBorder="1" applyAlignment="1">
      <alignment horizontal="center" vertical="center"/>
    </xf>
    <xf numFmtId="2" fontId="3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4" fillId="0" borderId="1" xfId="0" applyFont="1" applyBorder="1" applyAlignment="1">
      <alignment horizontal="center" vertical="center"/>
    </xf>
    <xf numFmtId="2" fontId="24" fillId="0" borderId="1" xfId="0" applyNumberFormat="1" applyFont="1" applyBorder="1" applyAlignment="1">
      <alignment horizontal="center" vertical="center"/>
    </xf>
    <xf numFmtId="0" fontId="3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xf>
    <xf numFmtId="0" fontId="3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36" fillId="3" borderId="1" xfId="0" applyFont="1" applyFill="1" applyBorder="1" applyAlignment="1">
      <alignment horizontal="center" vertical="center"/>
    </xf>
    <xf numFmtId="0" fontId="38" fillId="0" borderId="1" xfId="0" applyFont="1" applyBorder="1" applyAlignment="1">
      <alignment horizontal="center" vertical="center"/>
    </xf>
    <xf numFmtId="0" fontId="39" fillId="0" borderId="1" xfId="0" applyFont="1" applyBorder="1" applyAlignment="1">
      <alignment horizontal="center" vertical="center"/>
    </xf>
    <xf numFmtId="49" fontId="28" fillId="0" borderId="1" xfId="0" applyNumberFormat="1" applyFont="1" applyBorder="1" applyAlignment="1">
      <alignment horizontal="center" vertical="center"/>
    </xf>
    <xf numFmtId="0" fontId="34" fillId="0" borderId="1" xfId="0" applyFont="1" applyBorder="1" applyAlignment="1">
      <alignment vertical="center" wrapText="1"/>
    </xf>
    <xf numFmtId="0" fontId="33" fillId="0" borderId="7" xfId="0" applyFont="1" applyBorder="1" applyAlignment="1">
      <alignment horizontal="center" vertical="center"/>
    </xf>
    <xf numFmtId="0" fontId="29" fillId="0" borderId="1" xfId="0" applyFont="1" applyBorder="1" applyAlignment="1">
      <alignment horizontal="center" vertical="center"/>
    </xf>
    <xf numFmtId="0" fontId="43" fillId="0" borderId="1" xfId="0"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7" fillId="0" borderId="1" xfId="0" applyFont="1" applyBorder="1" applyAlignment="1">
      <alignment horizontal="center" vertical="center" wrapText="1"/>
    </xf>
    <xf numFmtId="0" fontId="33" fillId="0" borderId="1" xfId="0" applyFont="1" applyBorder="1" applyAlignment="1">
      <alignment horizontal="center" vertical="center"/>
    </xf>
    <xf numFmtId="0" fontId="45" fillId="0" borderId="1" xfId="0" applyFont="1" applyBorder="1" applyAlignment="1">
      <alignment horizontal="center" vertical="center" wrapText="1"/>
    </xf>
    <xf numFmtId="2" fontId="44" fillId="0" borderId="1" xfId="0" applyNumberFormat="1" applyFont="1" applyBorder="1" applyAlignment="1">
      <alignment horizontal="center" vertical="center"/>
    </xf>
    <xf numFmtId="0" fontId="36" fillId="3" borderId="0" xfId="0" applyFont="1" applyFill="1" applyAlignment="1">
      <alignment vertical="center"/>
    </xf>
    <xf numFmtId="0" fontId="48" fillId="0" borderId="1" xfId="0" applyFont="1" applyBorder="1" applyAlignment="1">
      <alignment vertical="center"/>
    </xf>
    <xf numFmtId="0" fontId="48" fillId="0" borderId="0" xfId="0" applyFont="1" applyAlignment="1">
      <alignment vertical="center"/>
    </xf>
    <xf numFmtId="0" fontId="33" fillId="0" borderId="9" xfId="0" applyFont="1" applyBorder="1" applyAlignment="1">
      <alignment horizontal="center" vertical="center"/>
    </xf>
    <xf numFmtId="0" fontId="34" fillId="0" borderId="5" xfId="0" applyFont="1" applyBorder="1" applyAlignment="1">
      <alignment horizontal="center" vertical="center" wrapText="1"/>
    </xf>
    <xf numFmtId="0" fontId="21" fillId="0" borderId="5" xfId="0" applyFont="1" applyBorder="1" applyAlignment="1">
      <alignment horizontal="center" vertical="center"/>
    </xf>
    <xf numFmtId="0" fontId="0" fillId="0" borderId="17" xfId="0" applyBorder="1"/>
    <xf numFmtId="0" fontId="23" fillId="0" borderId="16" xfId="0" applyFont="1" applyBorder="1" applyAlignment="1">
      <alignment vertical="center"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2" fontId="23" fillId="0" borderId="16" xfId="0" applyNumberFormat="1" applyFont="1" applyBorder="1" applyAlignment="1">
      <alignment horizontal="center" vertical="center" wrapText="1"/>
    </xf>
    <xf numFmtId="0" fontId="0" fillId="0" borderId="18" xfId="0" applyBorder="1"/>
    <xf numFmtId="0" fontId="23" fillId="0" borderId="19" xfId="0" applyFont="1" applyBorder="1" applyAlignment="1">
      <alignment vertical="center" wrapText="1"/>
    </xf>
    <xf numFmtId="2" fontId="23" fillId="0" borderId="19"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35" fillId="0" borderId="16" xfId="0" applyFont="1" applyBorder="1" applyAlignment="1">
      <alignment horizontal="center" vertical="center"/>
    </xf>
    <xf numFmtId="0" fontId="24" fillId="0" borderId="16" xfId="0" applyFont="1" applyBorder="1" applyAlignment="1">
      <alignment horizontal="center" vertical="center"/>
    </xf>
    <xf numFmtId="2" fontId="35" fillId="0" borderId="16" xfId="0" applyNumberFormat="1" applyFont="1" applyBorder="1" applyAlignment="1">
      <alignment horizontal="center" vertical="center"/>
    </xf>
    <xf numFmtId="0" fontId="27" fillId="0" borderId="18" xfId="0" applyFont="1" applyBorder="1" applyAlignment="1">
      <alignment horizontal="center" vertical="center" wrapText="1"/>
    </xf>
    <xf numFmtId="2" fontId="35" fillId="0" borderId="19" xfId="0" applyNumberFormat="1" applyFont="1" applyBorder="1" applyAlignment="1">
      <alignment horizontal="center" vertical="center"/>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6" fillId="0" borderId="4" xfId="0" applyFont="1" applyBorder="1" applyAlignment="1">
      <alignment horizontal="left" vertical="center" wrapText="1"/>
    </xf>
    <xf numFmtId="0" fontId="17" fillId="0" borderId="12" xfId="0" applyFont="1" applyBorder="1" applyAlignment="1">
      <alignment horizontal="left" vertical="center" wrapText="1"/>
    </xf>
    <xf numFmtId="0" fontId="16" fillId="0" borderId="26" xfId="0" applyFont="1" applyBorder="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horizontal="left" wrapText="1"/>
    </xf>
    <xf numFmtId="0" fontId="16"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center" vertical="center"/>
    </xf>
    <xf numFmtId="0" fontId="13" fillId="3" borderId="0" xfId="0" applyFont="1" applyFill="1" applyAlignment="1">
      <alignment horizontal="center" vertical="center"/>
    </xf>
    <xf numFmtId="0" fontId="14" fillId="2" borderId="4" xfId="0" applyFont="1" applyFill="1" applyBorder="1" applyAlignment="1">
      <alignment horizontal="left" vertical="center" wrapText="1"/>
    </xf>
    <xf numFmtId="0" fontId="17" fillId="0" borderId="4" xfId="0" applyFont="1" applyBorder="1" applyAlignment="1">
      <alignment horizontal="left"/>
    </xf>
    <xf numFmtId="0" fontId="17" fillId="0" borderId="1" xfId="0" applyFont="1" applyBorder="1" applyAlignment="1">
      <alignment horizontal="left"/>
    </xf>
    <xf numFmtId="0" fontId="17" fillId="0" borderId="0" xfId="0" applyFont="1" applyAlignment="1">
      <alignment horizontal="left" vertical="center" wrapText="1"/>
    </xf>
    <xf numFmtId="0" fontId="14" fillId="0" borderId="25" xfId="0" applyFont="1" applyBorder="1" applyAlignment="1">
      <alignment horizontal="center" vertical="center"/>
    </xf>
    <xf numFmtId="0" fontId="15" fillId="0" borderId="2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2" fontId="15" fillId="0" borderId="19" xfId="0" applyNumberFormat="1" applyFont="1" applyBorder="1" applyAlignment="1">
      <alignment horizontal="center" vertical="center" wrapText="1"/>
    </xf>
    <xf numFmtId="0" fontId="17" fillId="0" borderId="17" xfId="0" applyFont="1" applyBorder="1" applyAlignment="1">
      <alignment horizontal="center" vertical="center" wrapText="1"/>
    </xf>
    <xf numFmtId="0" fontId="15" fillId="0" borderId="16" xfId="0" applyFont="1" applyBorder="1" applyAlignment="1">
      <alignment horizontal="center" vertical="center"/>
    </xf>
    <xf numFmtId="0" fontId="16" fillId="0" borderId="16" xfId="0" applyFont="1" applyBorder="1" applyAlignment="1">
      <alignment horizontal="center" vertical="center"/>
    </xf>
    <xf numFmtId="2" fontId="15" fillId="0" borderId="16" xfId="0" applyNumberFormat="1" applyFont="1" applyBorder="1" applyAlignment="1">
      <alignment horizontal="center" vertical="center"/>
    </xf>
    <xf numFmtId="0" fontId="17" fillId="0" borderId="18" xfId="0" applyFont="1" applyBorder="1" applyAlignment="1">
      <alignment horizontal="center" vertical="center" wrapText="1"/>
    </xf>
    <xf numFmtId="2" fontId="15" fillId="0" borderId="19" xfId="0" applyNumberFormat="1" applyFont="1" applyBorder="1" applyAlignment="1">
      <alignment horizontal="center" vertical="center"/>
    </xf>
    <xf numFmtId="0" fontId="15" fillId="0" borderId="26" xfId="0" applyFont="1" applyBorder="1" applyAlignment="1">
      <alignment horizontal="center" vertical="center" wrapText="1"/>
    </xf>
    <xf numFmtId="0" fontId="16" fillId="0" borderId="26" xfId="0" applyFont="1" applyBorder="1" applyAlignment="1">
      <alignment horizontal="center" vertical="center" wrapText="1"/>
    </xf>
    <xf numFmtId="0" fontId="13" fillId="0" borderId="26" xfId="0" applyFont="1" applyBorder="1" applyAlignment="1">
      <alignment horizontal="center" vertical="center" wrapText="1"/>
    </xf>
    <xf numFmtId="0" fontId="16" fillId="0" borderId="26" xfId="0" applyFont="1" applyBorder="1" applyAlignment="1">
      <alignment horizontal="center" vertical="center"/>
    </xf>
    <xf numFmtId="0" fontId="14" fillId="0" borderId="26" xfId="0" applyFont="1" applyBorder="1" applyAlignment="1">
      <alignment horizontal="center" vertical="center" wrapText="1"/>
    </xf>
    <xf numFmtId="0" fontId="14" fillId="3" borderId="25" xfId="0" applyFont="1" applyFill="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2"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xf>
    <xf numFmtId="0" fontId="16" fillId="0" borderId="0" xfId="0" applyFont="1" applyAlignment="1">
      <alignment horizontal="left" vertical="top" wrapText="1"/>
    </xf>
    <xf numFmtId="0" fontId="15" fillId="3" borderId="0" xfId="0" applyFont="1" applyFill="1" applyAlignment="1">
      <alignment horizontal="left" vertical="center"/>
    </xf>
    <xf numFmtId="0" fontId="16" fillId="3" borderId="2" xfId="0" applyFont="1" applyFill="1" applyBorder="1" applyAlignment="1">
      <alignment horizontal="center" vertical="center"/>
    </xf>
    <xf numFmtId="0" fontId="17" fillId="0" borderId="1" xfId="0" applyFont="1" applyBorder="1" applyAlignment="1">
      <alignment vertical="top"/>
    </xf>
    <xf numFmtId="0" fontId="16" fillId="0" borderId="0" xfId="0" applyFont="1" applyAlignment="1">
      <alignment vertical="top" wrapText="1"/>
    </xf>
    <xf numFmtId="0" fontId="17" fillId="0" borderId="0" xfId="0" applyFont="1" applyAlignment="1">
      <alignment vertical="center"/>
    </xf>
    <xf numFmtId="0" fontId="19" fillId="3" borderId="0" xfId="0" applyFont="1" applyFill="1" applyAlignment="1">
      <alignment vertical="center"/>
    </xf>
    <xf numFmtId="0" fontId="13" fillId="3" borderId="0" xfId="0" applyFont="1" applyFill="1" applyAlignment="1">
      <alignment vertical="center" wrapText="1"/>
    </xf>
    <xf numFmtId="0" fontId="16" fillId="0" borderId="0" xfId="0" applyFont="1" applyAlignment="1">
      <alignment vertical="top"/>
    </xf>
    <xf numFmtId="0" fontId="13" fillId="0" borderId="0" xfId="0" applyFont="1" applyAlignment="1">
      <alignment vertical="top" wrapText="1"/>
    </xf>
    <xf numFmtId="0" fontId="17" fillId="0" borderId="0" xfId="0" applyFont="1" applyAlignment="1">
      <alignment vertical="center" wrapText="1"/>
    </xf>
    <xf numFmtId="0" fontId="13" fillId="3" borderId="0" xfId="0" applyFont="1" applyFill="1" applyAlignment="1">
      <alignment vertical="center"/>
    </xf>
    <xf numFmtId="0" fontId="16" fillId="0" borderId="0" xfId="0" applyFont="1" applyAlignment="1">
      <alignment horizontal="center" vertical="top" wrapText="1"/>
    </xf>
    <xf numFmtId="0" fontId="16" fillId="0" borderId="0" xfId="0" applyFont="1" applyAlignment="1">
      <alignment horizontal="left" vertical="center"/>
    </xf>
    <xf numFmtId="0" fontId="13" fillId="3" borderId="1" xfId="0" applyFont="1" applyFill="1" applyBorder="1" applyAlignment="1">
      <alignment horizontal="center" vertical="center" wrapText="1"/>
    </xf>
    <xf numFmtId="2" fontId="13" fillId="0" borderId="1" xfId="0" applyNumberFormat="1" applyFont="1" applyBorder="1" applyAlignment="1">
      <alignment horizontal="center" vertical="center"/>
    </xf>
    <xf numFmtId="0" fontId="16" fillId="0" borderId="1" xfId="0" applyFont="1" applyBorder="1" applyAlignment="1">
      <alignment horizontal="left" vertical="top" wrapText="1"/>
    </xf>
    <xf numFmtId="2"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6" fillId="3" borderId="1" xfId="0" applyFont="1" applyFill="1" applyBorder="1" applyAlignment="1">
      <alignment horizontal="center" vertical="center"/>
    </xf>
    <xf numFmtId="0" fontId="15" fillId="3" borderId="1" xfId="0" applyFont="1" applyFill="1" applyBorder="1" applyAlignment="1">
      <alignment horizontal="left" vertical="center"/>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4" fillId="0" borderId="1" xfId="0" applyFont="1" applyBorder="1"/>
    <xf numFmtId="0" fontId="13" fillId="3" borderId="0" xfId="0" applyFont="1" applyFill="1"/>
    <xf numFmtId="1" fontId="15" fillId="0" borderId="1" xfId="0" applyNumberFormat="1" applyFont="1" applyBorder="1" applyAlignment="1">
      <alignment horizontal="center" vertical="center"/>
    </xf>
    <xf numFmtId="0" fontId="16" fillId="0" borderId="1" xfId="0" applyFont="1" applyBorder="1" applyAlignment="1">
      <alignment horizontal="center" vertical="top"/>
    </xf>
    <xf numFmtId="0" fontId="27" fillId="0" borderId="8" xfId="0" applyFont="1" applyBorder="1" applyAlignment="1">
      <alignment vertical="center" wrapText="1"/>
    </xf>
    <xf numFmtId="0" fontId="27" fillId="0" borderId="11" xfId="0" applyFont="1"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0" fillId="0" borderId="6"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8" xfId="0" applyBorder="1" applyAlignment="1">
      <alignment horizontal="left" wrapText="1"/>
    </xf>
    <xf numFmtId="0" fontId="0" fillId="0" borderId="11" xfId="0" applyBorder="1" applyAlignment="1">
      <alignment horizontal="left" wrapText="1"/>
    </xf>
    <xf numFmtId="0" fontId="0" fillId="0" borderId="15" xfId="0" applyBorder="1" applyAlignment="1">
      <alignment horizontal="left"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0" fillId="0" borderId="7" xfId="0" applyBorder="1" applyAlignment="1">
      <alignment horizontal="left" vertical="center"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center"/>
    </xf>
    <xf numFmtId="0" fontId="4" fillId="0" borderId="1" xfId="0" applyFont="1" applyBorder="1" applyAlignment="1">
      <alignment horizontal="left" vertical="center" wrapText="1"/>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6" fillId="0" borderId="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applyAlignment="1">
      <alignment horizontal="left" vertical="top"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4"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15" xfId="0" applyFont="1" applyBorder="1" applyAlignment="1">
      <alignment horizontal="left" vertical="center" wrapText="1"/>
    </xf>
    <xf numFmtId="0" fontId="15" fillId="0" borderId="6"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7" fillId="0" borderId="1" xfId="0" applyFont="1" applyBorder="1" applyAlignment="1">
      <alignment vertical="center" wrapText="1"/>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left" vertical="center" wrapText="1"/>
    </xf>
    <xf numFmtId="0" fontId="16" fillId="0" borderId="1" xfId="0" applyFont="1" applyBorder="1" applyAlignment="1">
      <alignment horizontal="left" vertical="top"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4" fillId="2" borderId="1" xfId="0" applyFont="1" applyFill="1" applyBorder="1" applyAlignment="1">
      <alignment horizont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6" fillId="0" borderId="12" xfId="0" applyFont="1" applyBorder="1" applyAlignment="1">
      <alignment vertical="center" wrapText="1"/>
    </xf>
    <xf numFmtId="0" fontId="16" fillId="0" borderId="14" xfId="0" applyFont="1" applyBorder="1" applyAlignment="1">
      <alignment vertical="center" wrapText="1"/>
    </xf>
    <xf numFmtId="0" fontId="16" fillId="0" borderId="15" xfId="0" applyFont="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0" fontId="14" fillId="2" borderId="1" xfId="0" applyFont="1" applyFill="1" applyBorder="1" applyAlignment="1">
      <alignment vertical="center" wrapText="1"/>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wrapText="1"/>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3" fillId="0" borderId="7" xfId="0" applyFont="1" applyBorder="1" applyAlignment="1">
      <alignment horizontal="center" vertical="center"/>
    </xf>
    <xf numFmtId="0" fontId="13" fillId="0" borderId="5" xfId="0" applyFont="1" applyBorder="1" applyAlignment="1">
      <alignment vertical="center" wrapText="1"/>
    </xf>
    <xf numFmtId="0" fontId="13" fillId="0" borderId="9" xfId="0" applyFont="1" applyBorder="1" applyAlignment="1">
      <alignment vertical="center" wrapText="1"/>
    </xf>
    <xf numFmtId="0" fontId="13" fillId="0" borderId="7" xfId="0" applyFont="1" applyBorder="1" applyAlignment="1">
      <alignment vertical="center" wrapText="1"/>
    </xf>
    <xf numFmtId="0" fontId="16" fillId="0" borderId="5" xfId="0" applyFont="1" applyBorder="1" applyAlignment="1">
      <alignment vertical="center" wrapText="1"/>
    </xf>
    <xf numFmtId="0" fontId="16" fillId="0" borderId="9" xfId="0" applyFont="1" applyBorder="1" applyAlignment="1">
      <alignment vertical="center" wrapText="1"/>
    </xf>
    <xf numFmtId="0" fontId="16" fillId="0" borderId="7" xfId="0" applyFont="1" applyBorder="1" applyAlignment="1">
      <alignment vertical="center" wrapText="1"/>
    </xf>
    <xf numFmtId="0" fontId="19" fillId="0" borderId="5" xfId="0" applyFont="1" applyBorder="1" applyAlignment="1">
      <alignment vertical="center" wrapText="1"/>
    </xf>
    <xf numFmtId="0" fontId="19" fillId="0" borderId="9" xfId="0" applyFont="1" applyBorder="1" applyAlignment="1">
      <alignmen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wrapText="1"/>
    </xf>
    <xf numFmtId="0" fontId="16" fillId="0" borderId="3" xfId="0" applyFont="1" applyBorder="1" applyAlignment="1">
      <alignment horizontal="left" wrapText="1"/>
    </xf>
    <xf numFmtId="0" fontId="16" fillId="0" borderId="4" xfId="0" applyFont="1" applyBorder="1" applyAlignment="1">
      <alignment horizontal="left" wrapText="1"/>
    </xf>
    <xf numFmtId="0" fontId="22" fillId="0" borderId="5" xfId="0" applyFont="1" applyBorder="1" applyAlignment="1">
      <alignment horizontal="left" vertical="center" wrapText="1"/>
    </xf>
    <xf numFmtId="0" fontId="22" fillId="0" borderId="9" xfId="0" applyFont="1" applyBorder="1" applyAlignment="1">
      <alignment horizontal="left" vertical="center" wrapText="1"/>
    </xf>
    <xf numFmtId="0" fontId="22" fillId="0" borderId="7" xfId="0" applyFont="1" applyBorder="1" applyAlignment="1">
      <alignment horizontal="left" vertical="center" wrapText="1"/>
    </xf>
    <xf numFmtId="0" fontId="13" fillId="0" borderId="1" xfId="0" applyFont="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34" fillId="0" borderId="1" xfId="0" applyFont="1" applyBorder="1" applyAlignment="1">
      <alignment horizontal="center" vertical="center" wrapText="1"/>
    </xf>
    <xf numFmtId="0" fontId="25" fillId="0" borderId="1" xfId="0" applyFont="1" applyBorder="1" applyAlignment="1">
      <alignment horizontal="center" vertical="center"/>
    </xf>
    <xf numFmtId="0" fontId="24" fillId="0" borderId="1" xfId="0" applyFont="1" applyBorder="1" applyAlignment="1">
      <alignment horizontal="center" vertical="center" wrapText="1"/>
    </xf>
    <xf numFmtId="0" fontId="26" fillId="0" borderId="1" xfId="0" applyFont="1" applyBorder="1" applyAlignment="1">
      <alignment horizontal="center" vertical="center"/>
    </xf>
    <xf numFmtId="0" fontId="25" fillId="0" borderId="1" xfId="0" applyFont="1" applyBorder="1" applyAlignment="1">
      <alignment horizontal="center" vertical="center" wrapText="1"/>
    </xf>
    <xf numFmtId="0" fontId="24" fillId="0" borderId="1" xfId="0" applyFont="1" applyBorder="1" applyAlignment="1">
      <alignment horizontal="center" vertical="center"/>
    </xf>
    <xf numFmtId="0" fontId="37" fillId="0" borderId="1" xfId="0" applyFont="1" applyBorder="1" applyAlignment="1">
      <alignment horizontal="left" vertical="center"/>
    </xf>
    <xf numFmtId="2" fontId="24" fillId="0" borderId="1" xfId="0" applyNumberFormat="1" applyFont="1" applyBorder="1" applyAlignment="1">
      <alignment horizontal="center" vertical="center"/>
    </xf>
    <xf numFmtId="0" fontId="21" fillId="0" borderId="1" xfId="0" applyFont="1" applyBorder="1" applyAlignment="1">
      <alignment horizontal="center" vertical="center"/>
    </xf>
    <xf numFmtId="0" fontId="3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30" fillId="0" borderId="1" xfId="0" applyFont="1" applyBorder="1" applyAlignment="1">
      <alignment horizontal="center" vertical="center"/>
    </xf>
    <xf numFmtId="0" fontId="23" fillId="0" borderId="1" xfId="0" applyFont="1" applyBorder="1" applyAlignment="1">
      <alignment horizontal="center" vertical="center"/>
    </xf>
    <xf numFmtId="0" fontId="38" fillId="0" borderId="1" xfId="0" applyFont="1" applyBorder="1" applyAlignment="1">
      <alignment horizontal="center" vertical="center" wrapText="1"/>
    </xf>
    <xf numFmtId="0" fontId="24" fillId="0" borderId="1" xfId="0" applyFont="1" applyBorder="1" applyAlignment="1">
      <alignment horizontal="left" vertical="center" wrapText="1"/>
    </xf>
    <xf numFmtId="0" fontId="27" fillId="0" borderId="1" xfId="0" applyFont="1" applyBorder="1" applyAlignment="1">
      <alignment horizontal="left" vertical="center" wrapText="1"/>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39" fillId="0" borderId="1" xfId="0" applyFont="1" applyBorder="1" applyAlignment="1">
      <alignment horizontal="center" vertical="center"/>
    </xf>
    <xf numFmtId="0" fontId="27" fillId="0" borderId="1" xfId="0" applyFont="1" applyBorder="1" applyAlignment="1">
      <alignment horizontal="center" vertical="center"/>
    </xf>
    <xf numFmtId="0" fontId="37" fillId="0" borderId="1" xfId="0" applyFont="1" applyBorder="1" applyAlignment="1">
      <alignment horizontal="center"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44" fillId="0" borderId="1" xfId="0" applyFont="1" applyBorder="1" applyAlignment="1">
      <alignment horizontal="center" vertical="center"/>
    </xf>
    <xf numFmtId="0" fontId="43" fillId="0" borderId="1" xfId="0" applyFont="1" applyBorder="1" applyAlignment="1">
      <alignment horizontal="center" vertical="center"/>
    </xf>
    <xf numFmtId="0" fontId="44" fillId="0" borderId="5" xfId="0" applyFont="1" applyBorder="1" applyAlignment="1">
      <alignment horizontal="center" vertical="center"/>
    </xf>
    <xf numFmtId="0" fontId="44" fillId="0" borderId="9" xfId="0" applyFont="1" applyBorder="1" applyAlignment="1">
      <alignment horizontal="center" vertical="center"/>
    </xf>
    <xf numFmtId="0" fontId="44" fillId="0" borderId="7" xfId="0" applyFont="1" applyBorder="1" applyAlignment="1">
      <alignment horizontal="center" vertical="center"/>
    </xf>
    <xf numFmtId="2" fontId="44" fillId="0" borderId="1" xfId="0" applyNumberFormat="1" applyFont="1" applyBorder="1" applyAlignment="1">
      <alignment horizontal="center" vertical="center"/>
    </xf>
    <xf numFmtId="0" fontId="44" fillId="0" borderId="5"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3" fillId="0" borderId="5" xfId="0" applyFont="1" applyBorder="1" applyAlignment="1">
      <alignment horizontal="center" vertical="center"/>
    </xf>
    <xf numFmtId="0" fontId="43" fillId="0" borderId="9" xfId="0" applyFont="1" applyBorder="1" applyAlignment="1">
      <alignment horizontal="center" vertical="center"/>
    </xf>
    <xf numFmtId="0" fontId="43" fillId="0" borderId="7" xfId="0" applyFont="1" applyBorder="1" applyAlignment="1">
      <alignment horizontal="center" vertical="center"/>
    </xf>
    <xf numFmtId="0" fontId="43" fillId="0" borderId="1" xfId="0" applyFont="1" applyBorder="1" applyAlignment="1">
      <alignment horizontal="center" vertical="center" wrapText="1"/>
    </xf>
    <xf numFmtId="2" fontId="44" fillId="0" borderId="5" xfId="0" applyNumberFormat="1" applyFont="1" applyBorder="1" applyAlignment="1">
      <alignment horizontal="center" vertical="center"/>
    </xf>
    <xf numFmtId="2" fontId="44" fillId="0" borderId="9" xfId="0" applyNumberFormat="1" applyFont="1" applyBorder="1" applyAlignment="1">
      <alignment horizontal="center" vertical="center"/>
    </xf>
    <xf numFmtId="2" fontId="44" fillId="0" borderId="7" xfId="0" applyNumberFormat="1"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3" fillId="0" borderId="5" xfId="0" applyFont="1" applyBorder="1" applyAlignment="1">
      <alignment horizontal="center" vertical="center"/>
    </xf>
    <xf numFmtId="0" fontId="33" fillId="0" borderId="9" xfId="0" applyFont="1" applyBorder="1" applyAlignment="1">
      <alignment horizontal="center" vertical="center"/>
    </xf>
    <xf numFmtId="0" fontId="33" fillId="0" borderId="7" xfId="0" applyFont="1" applyBorder="1" applyAlignment="1">
      <alignment horizontal="center" vertical="center"/>
    </xf>
    <xf numFmtId="0" fontId="33" fillId="0" borderId="1" xfId="0" applyFont="1" applyBorder="1" applyAlignment="1">
      <alignment horizontal="center" vertical="center"/>
    </xf>
    <xf numFmtId="0" fontId="45"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1" fillId="0" borderId="5"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30" fillId="0" borderId="7" xfId="0" applyFont="1" applyBorder="1" applyAlignment="1">
      <alignment horizontal="center" vertical="center"/>
    </xf>
    <xf numFmtId="0" fontId="45" fillId="0" borderId="5"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7"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5" xfId="0" applyFont="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36" fillId="3" borderId="5" xfId="0" applyFont="1" applyFill="1" applyBorder="1" applyAlignment="1">
      <alignment horizontal="center" vertical="center"/>
    </xf>
    <xf numFmtId="0" fontId="36" fillId="3" borderId="9"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48" fillId="0" borderId="5" xfId="0" applyFont="1" applyBorder="1" applyAlignment="1">
      <alignment horizontal="center" vertical="center"/>
    </xf>
    <xf numFmtId="0" fontId="48" fillId="0" borderId="7"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46" fillId="0" borderId="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14" fillId="3" borderId="1" xfId="0" applyFont="1" applyFill="1" applyBorder="1" applyAlignment="1">
      <alignment horizontal="center" vertical="center" wrapText="1"/>
    </xf>
    <xf numFmtId="0" fontId="49" fillId="0" borderId="1" xfId="0" applyFont="1" applyBorder="1" applyAlignment="1">
      <alignment horizontal="center" vertical="center" wrapText="1"/>
    </xf>
    <xf numFmtId="2" fontId="24" fillId="0" borderId="5" xfId="0" applyNumberFormat="1" applyFont="1" applyBorder="1" applyAlignment="1">
      <alignment horizontal="center" vertical="center"/>
    </xf>
    <xf numFmtId="2" fontId="24" fillId="0" borderId="9" xfId="0" applyNumberFormat="1" applyFont="1" applyBorder="1" applyAlignment="1">
      <alignment horizontal="center" vertical="center"/>
    </xf>
    <xf numFmtId="2" fontId="24" fillId="0" borderId="7"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8" fillId="0" borderId="1" xfId="0" applyFont="1" applyBorder="1" applyAlignment="1">
      <alignment horizontal="center" vertical="center" wrapText="1"/>
    </xf>
    <xf numFmtId="0" fontId="37" fillId="0" borderId="2" xfId="0" applyFont="1" applyBorder="1" applyAlignment="1">
      <alignment horizontal="center" vertical="center"/>
    </xf>
    <xf numFmtId="0" fontId="37" fillId="0" borderId="2" xfId="0" applyFont="1" applyBorder="1" applyAlignment="1">
      <alignment horizontal="left" vertical="center"/>
    </xf>
    <xf numFmtId="0" fontId="37" fillId="0" borderId="11" xfId="0" applyFont="1" applyBorder="1" applyAlignment="1">
      <alignment horizontal="left" vertical="center"/>
    </xf>
    <xf numFmtId="0" fontId="37" fillId="0" borderId="15" xfId="0" applyFont="1" applyBorder="1" applyAlignment="1">
      <alignment horizontal="left" vertical="center"/>
    </xf>
    <xf numFmtId="0" fontId="41" fillId="0" borderId="1"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 xfId="0" applyFont="1" applyBorder="1" applyAlignment="1">
      <alignment horizontal="center" vertical="center"/>
    </xf>
    <xf numFmtId="0" fontId="41" fillId="0" borderId="5" xfId="0" applyFont="1" applyBorder="1" applyAlignment="1">
      <alignment horizontal="center" vertical="center"/>
    </xf>
    <xf numFmtId="0" fontId="41" fillId="0" borderId="9" xfId="0" applyFont="1" applyBorder="1" applyAlignment="1">
      <alignment horizontal="center" vertical="center"/>
    </xf>
    <xf numFmtId="0" fontId="13" fillId="0" borderId="0" xfId="0" applyFont="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0" xfId="0" applyFont="1" applyBorder="1" applyAlignment="1">
      <alignment horizontal="center" vertical="center" wrapText="1"/>
    </xf>
    <xf numFmtId="0" fontId="14" fillId="3" borderId="21"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3" fillId="3" borderId="2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49" fillId="0" borderId="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2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0"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3" fillId="0" borderId="22" xfId="0" applyNumberFormat="1" applyFont="1" applyBorder="1" applyAlignment="1">
      <alignment horizontal="center" vertical="center"/>
    </xf>
    <xf numFmtId="14" fontId="13" fillId="0" borderId="20" xfId="0" applyNumberFormat="1" applyFont="1" applyBorder="1" applyAlignment="1">
      <alignment horizontal="center" vertical="center"/>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5" xfId="0" applyFont="1" applyBorder="1" applyAlignment="1">
      <alignment horizontal="left" vertical="top" wrapText="1"/>
    </xf>
    <xf numFmtId="0" fontId="13" fillId="0" borderId="9" xfId="0" applyFont="1" applyBorder="1" applyAlignment="1">
      <alignment horizontal="left" vertical="top" wrapText="1"/>
    </xf>
    <xf numFmtId="0" fontId="13" fillId="0" borderId="7" xfId="0" applyFont="1" applyBorder="1" applyAlignment="1">
      <alignment horizontal="left" vertical="top" wrapText="1"/>
    </xf>
    <xf numFmtId="0" fontId="14" fillId="2" borderId="4" xfId="0" applyFont="1" applyFill="1" applyBorder="1" applyAlignment="1">
      <alignment horizontal="left" vertical="center" wrapText="1"/>
    </xf>
    <xf numFmtId="0" fontId="16" fillId="0" borderId="22" xfId="0" applyFont="1" applyBorder="1" applyAlignment="1">
      <alignment horizontal="left" vertical="center" wrapText="1"/>
    </xf>
    <xf numFmtId="0" fontId="16" fillId="0" borderId="1" xfId="0" applyFont="1" applyBorder="1" applyAlignment="1">
      <alignment horizontal="left" vertical="center"/>
    </xf>
    <xf numFmtId="0" fontId="14" fillId="2" borderId="1" xfId="0" applyFont="1" applyFill="1" applyBorder="1" applyAlignment="1">
      <alignment horizontal="left" vertical="center" wrapText="1"/>
    </xf>
    <xf numFmtId="0" fontId="16" fillId="0" borderId="9" xfId="0" applyFont="1" applyBorder="1" applyAlignment="1">
      <alignment horizontal="center" vertical="center"/>
    </xf>
    <xf numFmtId="0" fontId="13" fillId="0" borderId="1" xfId="0" applyFont="1" applyBorder="1" applyAlignment="1">
      <alignment horizontal="left" vertical="top" wrapText="1"/>
    </xf>
    <xf numFmtId="0" fontId="16" fillId="3" borderId="1" xfId="0" applyFont="1" applyFill="1" applyBorder="1" applyAlignment="1">
      <alignment horizontal="left"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2" fontId="16" fillId="0" borderId="1" xfId="0" applyNumberFormat="1" applyFont="1" applyBorder="1" applyAlignment="1">
      <alignment horizontal="center" vertical="center" wrapText="1"/>
    </xf>
    <xf numFmtId="0" fontId="19"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17</xdr:row>
      <xdr:rowOff>0</xdr:rowOff>
    </xdr:from>
    <xdr:to>
      <xdr:col>16</xdr:col>
      <xdr:colOff>9525</xdr:colOff>
      <xdr:row>17</xdr:row>
      <xdr:rowOff>9525</xdr:rowOff>
    </xdr:to>
    <xdr:pic>
      <xdr:nvPicPr>
        <xdr:cNvPr id="2" name="Picture 1" descr="https://mail.google.com/mail/u/0/images/cleardot.gif">
          <a:extLst>
            <a:ext uri="{FF2B5EF4-FFF2-40B4-BE49-F238E27FC236}">
              <a16:creationId xmlns:a16="http://schemas.microsoft.com/office/drawing/2014/main" id="{BB8CDFC2-F01D-47F3-8EBC-81FD3BA99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86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0</xdr:colOff>
      <xdr:row>31</xdr:row>
      <xdr:rowOff>0</xdr:rowOff>
    </xdr:from>
    <xdr:to>
      <xdr:col>23</xdr:col>
      <xdr:colOff>9525</xdr:colOff>
      <xdr:row>31</xdr:row>
      <xdr:rowOff>9525</xdr:rowOff>
    </xdr:to>
    <xdr:pic>
      <xdr:nvPicPr>
        <xdr:cNvPr id="3" name="Picture 2" descr="https://mail.google.com/mail/u/0/images/cleardot.gif">
          <a:extLst>
            <a:ext uri="{FF2B5EF4-FFF2-40B4-BE49-F238E27FC236}">
              <a16:creationId xmlns:a16="http://schemas.microsoft.com/office/drawing/2014/main" id="{F6B3B28E-E184-4DB5-8B83-6D6BD0A1C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3467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24</xdr:row>
      <xdr:rowOff>0</xdr:rowOff>
    </xdr:from>
    <xdr:to>
      <xdr:col>16</xdr:col>
      <xdr:colOff>9525</xdr:colOff>
      <xdr:row>24</xdr:row>
      <xdr:rowOff>9525</xdr:rowOff>
    </xdr:to>
    <xdr:pic>
      <xdr:nvPicPr>
        <xdr:cNvPr id="4" name="Picture 3" descr="https://mail.google.com/mail/u/0/images/cleardot.gif">
          <a:extLst>
            <a:ext uri="{FF2B5EF4-FFF2-40B4-BE49-F238E27FC236}">
              <a16:creationId xmlns:a16="http://schemas.microsoft.com/office/drawing/2014/main" id="{87D57348-ADD2-4CFC-BA24-0BFCE719F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86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59</xdr:row>
      <xdr:rowOff>0</xdr:rowOff>
    </xdr:from>
    <xdr:to>
      <xdr:col>16</xdr:col>
      <xdr:colOff>9525</xdr:colOff>
      <xdr:row>59</xdr:row>
      <xdr:rowOff>9525</xdr:rowOff>
    </xdr:to>
    <xdr:pic>
      <xdr:nvPicPr>
        <xdr:cNvPr id="5" name="Picture 4" descr="https://mail.google.com/mail/u/0/images/cleardot.gif">
          <a:extLst>
            <a:ext uri="{FF2B5EF4-FFF2-40B4-BE49-F238E27FC236}">
              <a16:creationId xmlns:a16="http://schemas.microsoft.com/office/drawing/2014/main" id="{FD0B01D5-EA72-48CE-8534-CF447E225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3467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0</xdr:colOff>
      <xdr:row>82</xdr:row>
      <xdr:rowOff>0</xdr:rowOff>
    </xdr:from>
    <xdr:ext cx="9525" cy="9525"/>
    <xdr:pic>
      <xdr:nvPicPr>
        <xdr:cNvPr id="6" name="Picture 5" descr="https://mail.google.com/mail/u/0/images/cleardot.gif">
          <a:extLst>
            <a:ext uri="{FF2B5EF4-FFF2-40B4-BE49-F238E27FC236}">
              <a16:creationId xmlns:a16="http://schemas.microsoft.com/office/drawing/2014/main" id="{0442A19B-3856-4FF7-8265-E18CEAC00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0" y="146276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21</xdr:row>
      <xdr:rowOff>0</xdr:rowOff>
    </xdr:from>
    <xdr:to>
      <xdr:col>16</xdr:col>
      <xdr:colOff>9525</xdr:colOff>
      <xdr:row>21</xdr:row>
      <xdr:rowOff>9525</xdr:rowOff>
    </xdr:to>
    <xdr:pic>
      <xdr:nvPicPr>
        <xdr:cNvPr id="7" name="Picture 6" descr="https://mail.google.com/mail/u/0/images/cleardot.gif">
          <a:extLst>
            <a:ext uri="{FF2B5EF4-FFF2-40B4-BE49-F238E27FC236}">
              <a16:creationId xmlns:a16="http://schemas.microsoft.com/office/drawing/2014/main" id="{0249514D-E5D9-40A1-86F7-B57B778A4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55525" y="969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35</xdr:row>
      <xdr:rowOff>0</xdr:rowOff>
    </xdr:from>
    <xdr:to>
      <xdr:col>16</xdr:col>
      <xdr:colOff>9525</xdr:colOff>
      <xdr:row>35</xdr:row>
      <xdr:rowOff>9525</xdr:rowOff>
    </xdr:to>
    <xdr:pic>
      <xdr:nvPicPr>
        <xdr:cNvPr id="8" name="Picture 7" descr="https://mail.google.com/mail/u/0/images/cleardot.gif">
          <a:extLst>
            <a:ext uri="{FF2B5EF4-FFF2-40B4-BE49-F238E27FC236}">
              <a16:creationId xmlns:a16="http://schemas.microsoft.com/office/drawing/2014/main" id="{551E136B-613E-4EDF-B990-93775A43A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55525" y="17697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28</xdr:row>
      <xdr:rowOff>0</xdr:rowOff>
    </xdr:from>
    <xdr:to>
      <xdr:col>16</xdr:col>
      <xdr:colOff>9525</xdr:colOff>
      <xdr:row>28</xdr:row>
      <xdr:rowOff>9525</xdr:rowOff>
    </xdr:to>
    <xdr:pic>
      <xdr:nvPicPr>
        <xdr:cNvPr id="9" name="Picture 8" descr="https://mail.google.com/mail/u/0/images/cleardot.gif">
          <a:extLst>
            <a:ext uri="{FF2B5EF4-FFF2-40B4-BE49-F238E27FC236}">
              <a16:creationId xmlns:a16="http://schemas.microsoft.com/office/drawing/2014/main" id="{C57247B9-F287-4476-9E9E-29898456C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55525" y="1369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62</xdr:row>
      <xdr:rowOff>0</xdr:rowOff>
    </xdr:from>
    <xdr:to>
      <xdr:col>16</xdr:col>
      <xdr:colOff>9525</xdr:colOff>
      <xdr:row>62</xdr:row>
      <xdr:rowOff>9525</xdr:rowOff>
    </xdr:to>
    <xdr:pic>
      <xdr:nvPicPr>
        <xdr:cNvPr id="10" name="Picture 9" descr="https://mail.google.com/mail/u/0/images/cleardot.gif">
          <a:extLst>
            <a:ext uri="{FF2B5EF4-FFF2-40B4-BE49-F238E27FC236}">
              <a16:creationId xmlns:a16="http://schemas.microsoft.com/office/drawing/2014/main" id="{6797AEBD-22EF-41AB-8C42-7C35D94CF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55525" y="36347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0</xdr:colOff>
      <xdr:row>106</xdr:row>
      <xdr:rowOff>0</xdr:rowOff>
    </xdr:from>
    <xdr:ext cx="9525" cy="9525"/>
    <xdr:pic>
      <xdr:nvPicPr>
        <xdr:cNvPr id="11" name="Picture 10" descr="https://mail.google.com/mail/u/0/images/cleardot.gif">
          <a:extLst>
            <a:ext uri="{FF2B5EF4-FFF2-40B4-BE49-F238E27FC236}">
              <a16:creationId xmlns:a16="http://schemas.microsoft.com/office/drawing/2014/main" id="{D5CDB538-C5F9-4A83-817C-1BF977A9A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55525" y="4842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39</xdr:row>
      <xdr:rowOff>0</xdr:rowOff>
    </xdr:from>
    <xdr:ext cx="9525" cy="9525"/>
    <xdr:pic>
      <xdr:nvPicPr>
        <xdr:cNvPr id="16" name="Picture 15" descr="https://mail.google.com/mail/u/0/images/cleardot.gif">
          <a:extLst>
            <a:ext uri="{FF2B5EF4-FFF2-40B4-BE49-F238E27FC236}">
              <a16:creationId xmlns:a16="http://schemas.microsoft.com/office/drawing/2014/main" id="{A3F67221-358B-4E64-A3F1-EC057AA70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93625" y="34083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21</xdr:row>
      <xdr:rowOff>0</xdr:rowOff>
    </xdr:from>
    <xdr:to>
      <xdr:col>16</xdr:col>
      <xdr:colOff>9525</xdr:colOff>
      <xdr:row>21</xdr:row>
      <xdr:rowOff>9525</xdr:rowOff>
    </xdr:to>
    <xdr:pic>
      <xdr:nvPicPr>
        <xdr:cNvPr id="2" name="Picture 1" descr="https://mail.google.com/mail/u/0/images/cleardot.gif">
          <a:extLst>
            <a:ext uri="{FF2B5EF4-FFF2-40B4-BE49-F238E27FC236}">
              <a16:creationId xmlns:a16="http://schemas.microsoft.com/office/drawing/2014/main" id="{FC20BEED-FFDC-4009-9C4F-267E33548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2675" y="1198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34</xdr:row>
      <xdr:rowOff>0</xdr:rowOff>
    </xdr:from>
    <xdr:to>
      <xdr:col>16</xdr:col>
      <xdr:colOff>9525</xdr:colOff>
      <xdr:row>34</xdr:row>
      <xdr:rowOff>9525</xdr:rowOff>
    </xdr:to>
    <xdr:pic>
      <xdr:nvPicPr>
        <xdr:cNvPr id="3" name="Picture 2" descr="https://mail.google.com/mail/u/0/images/cleardot.gif">
          <a:extLst>
            <a:ext uri="{FF2B5EF4-FFF2-40B4-BE49-F238E27FC236}">
              <a16:creationId xmlns:a16="http://schemas.microsoft.com/office/drawing/2014/main" id="{1A1E0383-44F4-4542-B135-8560FFDAE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2675" y="19983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28</xdr:row>
      <xdr:rowOff>0</xdr:rowOff>
    </xdr:from>
    <xdr:to>
      <xdr:col>16</xdr:col>
      <xdr:colOff>9525</xdr:colOff>
      <xdr:row>28</xdr:row>
      <xdr:rowOff>9525</xdr:rowOff>
    </xdr:to>
    <xdr:pic>
      <xdr:nvPicPr>
        <xdr:cNvPr id="4" name="Picture 3" descr="https://mail.google.com/mail/u/0/images/cleardot.gif">
          <a:extLst>
            <a:ext uri="{FF2B5EF4-FFF2-40B4-BE49-F238E27FC236}">
              <a16:creationId xmlns:a16="http://schemas.microsoft.com/office/drawing/2014/main" id="{E17E475A-61EA-42F4-9EE4-FF1F06E5B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2675" y="15982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57</xdr:row>
      <xdr:rowOff>0</xdr:rowOff>
    </xdr:from>
    <xdr:to>
      <xdr:col>16</xdr:col>
      <xdr:colOff>9525</xdr:colOff>
      <xdr:row>57</xdr:row>
      <xdr:rowOff>9525</xdr:rowOff>
    </xdr:to>
    <xdr:pic>
      <xdr:nvPicPr>
        <xdr:cNvPr id="5" name="Picture 4" descr="https://mail.google.com/mail/u/0/images/cleardot.gif">
          <a:extLst>
            <a:ext uri="{FF2B5EF4-FFF2-40B4-BE49-F238E27FC236}">
              <a16:creationId xmlns:a16="http://schemas.microsoft.com/office/drawing/2014/main" id="{4B354C9B-8FEB-4C14-AD19-A3F12D158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2675" y="39271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0</xdr:colOff>
      <xdr:row>96</xdr:row>
      <xdr:rowOff>0</xdr:rowOff>
    </xdr:from>
    <xdr:ext cx="9525" cy="9525"/>
    <xdr:pic>
      <xdr:nvPicPr>
        <xdr:cNvPr id="6" name="Picture 5" descr="https://mail.google.com/mail/u/0/images/cleardot.gif">
          <a:extLst>
            <a:ext uri="{FF2B5EF4-FFF2-40B4-BE49-F238E27FC236}">
              <a16:creationId xmlns:a16="http://schemas.microsoft.com/office/drawing/2014/main" id="{7F88512C-25BB-4627-88BB-D00662838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2675" y="66255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35</xdr:row>
      <xdr:rowOff>0</xdr:rowOff>
    </xdr:from>
    <xdr:ext cx="9525" cy="9525"/>
    <xdr:pic>
      <xdr:nvPicPr>
        <xdr:cNvPr id="7" name="Picture 6" descr="https://mail.google.com/mail/u/0/images/cleardot.gif">
          <a:extLst>
            <a:ext uri="{FF2B5EF4-FFF2-40B4-BE49-F238E27FC236}">
              <a16:creationId xmlns:a16="http://schemas.microsoft.com/office/drawing/2014/main" id="{4813BF73-55E4-41A4-BEC9-A5406787D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12675" y="23574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9"/>
  <sheetViews>
    <sheetView topLeftCell="A52" zoomScale="80" zoomScaleNormal="80" workbookViewId="0">
      <selection activeCell="Q7" sqref="Q7"/>
    </sheetView>
  </sheetViews>
  <sheetFormatPr defaultColWidth="26.7265625" defaultRowHeight="14.5"/>
  <cols>
    <col min="1" max="1" width="23" bestFit="1" customWidth="1"/>
    <col min="2" max="2" width="4.1796875" bestFit="1" customWidth="1"/>
    <col min="3" max="3" width="29.26953125" customWidth="1"/>
    <col min="4" max="4" width="11.54296875" customWidth="1"/>
    <col min="5" max="5" width="15.54296875" customWidth="1"/>
    <col min="6" max="7" width="12" customWidth="1"/>
    <col min="8" max="8" width="5.54296875" bestFit="1" customWidth="1"/>
    <col min="9" max="9" width="5.453125" bestFit="1" customWidth="1"/>
    <col min="10" max="10" width="5.54296875" bestFit="1" customWidth="1"/>
    <col min="11" max="11" width="5.453125" bestFit="1" customWidth="1"/>
    <col min="12" max="12" width="5.54296875" bestFit="1" customWidth="1"/>
    <col min="13" max="13" width="5.453125" bestFit="1" customWidth="1"/>
    <col min="14" max="14" width="7.26953125" customWidth="1"/>
    <col min="15" max="15" width="5.81640625" customWidth="1"/>
    <col min="16" max="16" width="8.7265625" bestFit="1" customWidth="1"/>
    <col min="17" max="17" width="14.81640625" customWidth="1"/>
    <col min="18" max="18" width="11.7265625" bestFit="1" customWidth="1"/>
    <col min="19" max="19" width="16" customWidth="1"/>
    <col min="20" max="20" width="13.453125" customWidth="1"/>
    <col min="21" max="21" width="20" customWidth="1"/>
    <col min="22" max="22" width="15.7265625" customWidth="1"/>
    <col min="23" max="23" width="20.26953125" customWidth="1"/>
    <col min="24" max="24" width="13.453125" bestFit="1" customWidth="1"/>
  </cols>
  <sheetData>
    <row r="1" spans="1:16">
      <c r="A1" s="301" t="s">
        <v>41</v>
      </c>
      <c r="B1" s="302"/>
      <c r="C1" s="302"/>
      <c r="D1" s="302"/>
      <c r="E1" s="302"/>
      <c r="F1" s="302"/>
      <c r="G1" s="302"/>
      <c r="H1" s="302"/>
      <c r="I1" s="302"/>
      <c r="J1" s="302"/>
      <c r="K1" s="302"/>
      <c r="L1" s="302"/>
      <c r="M1" s="302"/>
      <c r="N1" s="302"/>
      <c r="O1" s="302"/>
      <c r="P1" s="303"/>
    </row>
    <row r="2" spans="1:16">
      <c r="A2" s="301" t="s">
        <v>24</v>
      </c>
      <c r="B2" s="302"/>
      <c r="C2" s="302"/>
      <c r="D2" s="302"/>
      <c r="E2" s="302"/>
      <c r="F2" s="302"/>
      <c r="G2" s="302"/>
      <c r="H2" s="302"/>
      <c r="I2" s="302"/>
      <c r="J2" s="302"/>
      <c r="K2" s="302"/>
      <c r="L2" s="302"/>
      <c r="M2" s="302"/>
      <c r="N2" s="302"/>
      <c r="O2" s="302"/>
      <c r="P2" s="303"/>
    </row>
    <row r="3" spans="1:16">
      <c r="A3" s="329" t="s">
        <v>17</v>
      </c>
      <c r="B3" s="343" t="s">
        <v>18</v>
      </c>
      <c r="C3" s="309" t="s">
        <v>19</v>
      </c>
      <c r="D3" s="343" t="s">
        <v>15</v>
      </c>
      <c r="E3" s="343" t="s">
        <v>42</v>
      </c>
      <c r="F3" s="324" t="s">
        <v>0</v>
      </c>
      <c r="G3" s="324"/>
      <c r="H3" s="301" t="s">
        <v>3</v>
      </c>
      <c r="I3" s="302"/>
      <c r="J3" s="302"/>
      <c r="K3" s="302"/>
      <c r="L3" s="302"/>
      <c r="M3" s="302"/>
      <c r="N3" s="302"/>
      <c r="O3" s="303"/>
      <c r="P3" s="26"/>
    </row>
    <row r="4" spans="1:16" ht="33" customHeight="1">
      <c r="A4" s="342"/>
      <c r="B4" s="344"/>
      <c r="C4" s="315"/>
      <c r="D4" s="344"/>
      <c r="E4" s="344"/>
      <c r="F4" s="329" t="s">
        <v>1</v>
      </c>
      <c r="G4" s="329" t="s">
        <v>2</v>
      </c>
      <c r="H4" s="324" t="s">
        <v>4</v>
      </c>
      <c r="I4" s="324"/>
      <c r="J4" s="324" t="s">
        <v>7</v>
      </c>
      <c r="K4" s="324"/>
      <c r="L4" s="324" t="s">
        <v>8</v>
      </c>
      <c r="M4" s="324"/>
      <c r="N4" s="343" t="s">
        <v>43</v>
      </c>
      <c r="O4" s="329" t="s">
        <v>9</v>
      </c>
      <c r="P4" s="343" t="s">
        <v>81</v>
      </c>
    </row>
    <row r="5" spans="1:16">
      <c r="A5" s="330"/>
      <c r="B5" s="345"/>
      <c r="C5" s="5" t="s">
        <v>10</v>
      </c>
      <c r="D5" s="345"/>
      <c r="E5" s="345"/>
      <c r="F5" s="330"/>
      <c r="G5" s="330"/>
      <c r="H5" s="4" t="s">
        <v>5</v>
      </c>
      <c r="I5" s="4" t="s">
        <v>6</v>
      </c>
      <c r="J5" s="4" t="s">
        <v>5</v>
      </c>
      <c r="K5" s="4" t="s">
        <v>6</v>
      </c>
      <c r="L5" s="4" t="s">
        <v>5</v>
      </c>
      <c r="M5" s="4" t="s">
        <v>6</v>
      </c>
      <c r="N5" s="345"/>
      <c r="O5" s="330"/>
      <c r="P5" s="345"/>
    </row>
    <row r="6" spans="1:16">
      <c r="A6" s="340" t="s">
        <v>16</v>
      </c>
      <c r="B6" s="331">
        <v>1</v>
      </c>
      <c r="C6" s="332" t="s">
        <v>44</v>
      </c>
      <c r="D6" s="12">
        <v>1</v>
      </c>
      <c r="E6" s="16" t="s">
        <v>40</v>
      </c>
      <c r="F6" s="13" t="s">
        <v>36</v>
      </c>
      <c r="G6" s="13" t="s">
        <v>36</v>
      </c>
      <c r="H6" s="13">
        <v>4</v>
      </c>
      <c r="I6" s="13">
        <v>46</v>
      </c>
      <c r="J6" s="13">
        <v>29</v>
      </c>
      <c r="K6" s="13">
        <v>43</v>
      </c>
      <c r="L6" s="13">
        <v>1</v>
      </c>
      <c r="M6" s="13">
        <v>0</v>
      </c>
      <c r="N6" s="13">
        <v>0</v>
      </c>
      <c r="O6" s="3">
        <f t="shared" ref="O6:O9" si="0">SUM(H6:N6)</f>
        <v>123</v>
      </c>
      <c r="P6" s="3">
        <f>D6*O6</f>
        <v>123</v>
      </c>
    </row>
    <row r="7" spans="1:16">
      <c r="A7" s="341"/>
      <c r="B7" s="331"/>
      <c r="C7" s="332"/>
      <c r="D7" s="12"/>
      <c r="E7" s="16"/>
      <c r="F7" s="13"/>
      <c r="G7" s="13"/>
      <c r="H7" s="13"/>
      <c r="I7" s="13"/>
      <c r="J7" s="13"/>
      <c r="K7" s="13"/>
      <c r="L7" s="13"/>
      <c r="M7" s="13"/>
      <c r="N7" s="13"/>
      <c r="O7" s="3"/>
      <c r="P7" s="3"/>
    </row>
    <row r="8" spans="1:16">
      <c r="A8" s="341"/>
      <c r="B8" s="331"/>
      <c r="C8" s="332"/>
      <c r="D8" s="12"/>
      <c r="E8" s="16"/>
      <c r="F8" s="13"/>
      <c r="G8" s="13"/>
      <c r="H8" s="13"/>
      <c r="I8" s="13"/>
      <c r="J8" s="13"/>
      <c r="K8" s="13"/>
      <c r="L8" s="13"/>
      <c r="M8" s="13"/>
      <c r="N8" s="13"/>
      <c r="O8" s="3"/>
      <c r="P8" s="3"/>
    </row>
    <row r="9" spans="1:16">
      <c r="A9" s="341"/>
      <c r="B9" s="331">
        <v>2</v>
      </c>
      <c r="C9" s="333" t="s">
        <v>45</v>
      </c>
      <c r="D9" s="12">
        <v>2</v>
      </c>
      <c r="E9" s="16" t="s">
        <v>40</v>
      </c>
      <c r="F9" s="2" t="s">
        <v>46</v>
      </c>
      <c r="G9" s="3" t="s">
        <v>47</v>
      </c>
      <c r="H9" s="3">
        <v>10</v>
      </c>
      <c r="I9" s="13">
        <v>0</v>
      </c>
      <c r="J9" s="3">
        <v>38</v>
      </c>
      <c r="K9" s="13">
        <v>0</v>
      </c>
      <c r="L9" s="13">
        <v>0</v>
      </c>
      <c r="M9" s="13">
        <v>0</v>
      </c>
      <c r="N9" s="13">
        <v>0</v>
      </c>
      <c r="O9" s="3">
        <f t="shared" si="0"/>
        <v>48</v>
      </c>
      <c r="P9" s="3">
        <f>D9*O9</f>
        <v>96</v>
      </c>
    </row>
    <row r="10" spans="1:16">
      <c r="A10" s="9"/>
      <c r="B10" s="331"/>
      <c r="C10" s="333"/>
      <c r="D10" s="12"/>
      <c r="E10" s="16"/>
      <c r="F10" s="2"/>
      <c r="G10" s="3"/>
      <c r="H10" s="3"/>
      <c r="I10" s="13"/>
      <c r="J10" s="3"/>
      <c r="K10" s="13"/>
      <c r="L10" s="13"/>
      <c r="M10" s="13"/>
      <c r="N10" s="13"/>
      <c r="O10" s="3"/>
      <c r="P10" s="3"/>
    </row>
    <row r="11" spans="1:16">
      <c r="A11" s="9"/>
      <c r="B11" s="331"/>
      <c r="C11" s="333"/>
      <c r="D11" s="12"/>
      <c r="E11" s="16"/>
      <c r="F11" s="2"/>
      <c r="G11" s="3"/>
      <c r="H11" s="3"/>
      <c r="I11" s="13"/>
      <c r="J11" s="3"/>
      <c r="K11" s="13"/>
      <c r="L11" s="13"/>
      <c r="M11" s="13"/>
      <c r="N11" s="13"/>
      <c r="O11" s="3"/>
      <c r="P11" s="3"/>
    </row>
    <row r="12" spans="1:16">
      <c r="A12" s="9"/>
      <c r="B12" s="331"/>
      <c r="C12" s="333"/>
      <c r="D12" s="12"/>
      <c r="E12" s="16"/>
      <c r="F12" s="2"/>
      <c r="G12" s="3"/>
      <c r="H12" s="3"/>
      <c r="I12" s="13"/>
      <c r="J12" s="3"/>
      <c r="K12" s="13"/>
      <c r="L12" s="13"/>
      <c r="M12" s="13"/>
      <c r="N12" s="13"/>
      <c r="O12" s="3"/>
      <c r="P12" s="3"/>
    </row>
    <row r="13" spans="1:16">
      <c r="A13" s="9"/>
      <c r="B13" s="15"/>
      <c r="C13" s="33" t="s">
        <v>80</v>
      </c>
      <c r="D13" s="30">
        <f>SUM(D6:D12)</f>
        <v>3</v>
      </c>
      <c r="E13" s="34"/>
      <c r="F13" s="35"/>
      <c r="G13" s="30"/>
      <c r="H13" s="30">
        <f>SUM(H6:H12)</f>
        <v>14</v>
      </c>
      <c r="I13" s="30">
        <f t="shared" ref="I13:N13" si="1">SUM(I6:I12)</f>
        <v>46</v>
      </c>
      <c r="J13" s="30">
        <f t="shared" si="1"/>
        <v>67</v>
      </c>
      <c r="K13" s="30">
        <f t="shared" si="1"/>
        <v>43</v>
      </c>
      <c r="L13" s="30">
        <f t="shared" si="1"/>
        <v>1</v>
      </c>
      <c r="M13" s="30">
        <f t="shared" si="1"/>
        <v>0</v>
      </c>
      <c r="N13" s="30">
        <f t="shared" si="1"/>
        <v>0</v>
      </c>
      <c r="O13" s="30">
        <f>SUM(O6:O12)</f>
        <v>171</v>
      </c>
      <c r="P13" s="30">
        <f>SUM(P6:P12)</f>
        <v>219</v>
      </c>
    </row>
    <row r="14" spans="1:16">
      <c r="A14" s="9"/>
      <c r="B14" s="15"/>
      <c r="C14" s="33" t="s">
        <v>82</v>
      </c>
      <c r="D14" s="41">
        <v>7</v>
      </c>
      <c r="E14" s="34"/>
      <c r="F14" s="35"/>
      <c r="G14" s="30"/>
      <c r="H14" s="30">
        <v>21</v>
      </c>
      <c r="I14" s="30">
        <v>84</v>
      </c>
      <c r="J14" s="30">
        <v>78</v>
      </c>
      <c r="K14" s="30">
        <v>43</v>
      </c>
      <c r="L14" s="30">
        <v>1</v>
      </c>
      <c r="M14" s="30">
        <v>0</v>
      </c>
      <c r="N14" s="30">
        <v>0</v>
      </c>
      <c r="O14" s="30">
        <v>227</v>
      </c>
      <c r="P14" s="30">
        <v>345</v>
      </c>
    </row>
    <row r="15" spans="1:16" ht="48" customHeight="1">
      <c r="A15" s="340" t="s">
        <v>14</v>
      </c>
      <c r="B15" s="337">
        <v>1</v>
      </c>
      <c r="C15" s="334" t="s">
        <v>25</v>
      </c>
      <c r="D15" s="8">
        <v>26.25</v>
      </c>
      <c r="E15" s="8" t="s">
        <v>39</v>
      </c>
      <c r="F15" s="2" t="s">
        <v>32</v>
      </c>
      <c r="G15" s="3" t="s">
        <v>33</v>
      </c>
      <c r="H15" s="3">
        <v>0</v>
      </c>
      <c r="I15" s="3">
        <v>0</v>
      </c>
      <c r="J15" s="3">
        <v>108</v>
      </c>
      <c r="K15" s="3">
        <v>0</v>
      </c>
      <c r="L15" s="3">
        <v>0</v>
      </c>
      <c r="M15" s="3">
        <v>0</v>
      </c>
      <c r="N15" s="3">
        <v>0</v>
      </c>
      <c r="O15" s="3">
        <f>SUM(H15:N15)</f>
        <v>108</v>
      </c>
      <c r="P15" s="3">
        <f>D15*O15</f>
        <v>2835</v>
      </c>
    </row>
    <row r="16" spans="1:16">
      <c r="A16" s="341"/>
      <c r="B16" s="338"/>
      <c r="C16" s="335"/>
      <c r="D16" s="8"/>
      <c r="E16" s="8"/>
      <c r="F16" s="2"/>
      <c r="G16" s="3"/>
      <c r="H16" s="3"/>
      <c r="I16" s="3"/>
      <c r="J16" s="3"/>
      <c r="K16" s="3"/>
      <c r="L16" s="3"/>
      <c r="M16" s="3"/>
      <c r="N16" s="3"/>
      <c r="O16" s="3"/>
      <c r="P16" s="3"/>
    </row>
    <row r="17" spans="1:16">
      <c r="A17" s="341"/>
      <c r="B17" s="338"/>
      <c r="C17" s="335"/>
      <c r="D17" s="8"/>
      <c r="E17" s="8"/>
      <c r="F17" s="2"/>
      <c r="G17" s="3"/>
      <c r="H17" s="3"/>
      <c r="I17" s="3"/>
      <c r="J17" s="3"/>
      <c r="K17" s="3"/>
      <c r="L17" s="3"/>
      <c r="M17" s="3"/>
      <c r="N17" s="3"/>
      <c r="O17" s="3"/>
      <c r="P17" s="3"/>
    </row>
    <row r="18" spans="1:16">
      <c r="A18" s="341"/>
      <c r="B18" s="338"/>
      <c r="C18" s="335"/>
      <c r="D18" s="8"/>
      <c r="E18" s="8"/>
      <c r="F18" s="2"/>
      <c r="G18" s="3"/>
      <c r="H18" s="3"/>
      <c r="I18" s="3"/>
      <c r="J18" s="3"/>
      <c r="K18" s="3"/>
      <c r="L18" s="3"/>
      <c r="M18" s="3"/>
      <c r="N18" s="3"/>
      <c r="O18" s="3"/>
      <c r="P18" s="3"/>
    </row>
    <row r="19" spans="1:16">
      <c r="A19" s="341"/>
      <c r="B19" s="338"/>
      <c r="C19" s="335"/>
      <c r="D19" s="8"/>
      <c r="E19" s="8"/>
      <c r="F19" s="2"/>
      <c r="G19" s="3"/>
      <c r="H19" s="3"/>
      <c r="I19" s="3"/>
      <c r="J19" s="3"/>
      <c r="K19" s="3"/>
      <c r="L19" s="3"/>
      <c r="M19" s="3"/>
      <c r="N19" s="3"/>
      <c r="O19" s="3"/>
      <c r="P19" s="3"/>
    </row>
    <row r="20" spans="1:16">
      <c r="A20" s="341"/>
      <c r="B20" s="338"/>
      <c r="C20" s="335"/>
      <c r="D20" s="8"/>
      <c r="E20" s="8"/>
      <c r="F20" s="2"/>
      <c r="G20" s="3"/>
      <c r="H20" s="3"/>
      <c r="I20" s="3"/>
      <c r="J20" s="3"/>
      <c r="K20" s="3"/>
      <c r="L20" s="3"/>
      <c r="M20" s="3"/>
      <c r="N20" s="3"/>
      <c r="O20" s="3"/>
      <c r="P20" s="3"/>
    </row>
    <row r="21" spans="1:16">
      <c r="A21" s="341"/>
      <c r="B21" s="338"/>
      <c r="C21" s="335"/>
      <c r="D21" s="8"/>
      <c r="E21" s="8"/>
      <c r="F21" s="2"/>
      <c r="G21" s="3"/>
      <c r="H21" s="3"/>
      <c r="I21" s="3"/>
      <c r="J21" s="3"/>
      <c r="K21" s="3"/>
      <c r="L21" s="3"/>
      <c r="M21" s="3"/>
      <c r="N21" s="3"/>
      <c r="O21" s="3"/>
      <c r="P21" s="3"/>
    </row>
    <row r="22" spans="1:16">
      <c r="A22" s="341"/>
      <c r="B22" s="338"/>
      <c r="C22" s="335"/>
      <c r="D22" s="8"/>
      <c r="E22" s="8"/>
      <c r="F22" s="2"/>
      <c r="G22" s="3"/>
      <c r="H22" s="3"/>
      <c r="I22" s="3"/>
      <c r="J22" s="3"/>
      <c r="K22" s="3"/>
      <c r="L22" s="3"/>
      <c r="M22" s="3"/>
      <c r="N22" s="3"/>
      <c r="O22" s="3"/>
      <c r="P22" s="3"/>
    </row>
    <row r="23" spans="1:16">
      <c r="A23" s="341"/>
      <c r="B23" s="338"/>
      <c r="C23" s="335"/>
      <c r="D23" s="8"/>
      <c r="E23" s="8"/>
      <c r="F23" s="2"/>
      <c r="G23" s="3"/>
      <c r="H23" s="3"/>
      <c r="I23" s="3"/>
      <c r="J23" s="3"/>
      <c r="K23" s="3"/>
      <c r="L23" s="3"/>
      <c r="M23" s="3"/>
      <c r="N23" s="3"/>
      <c r="O23" s="3"/>
      <c r="P23" s="3"/>
    </row>
    <row r="24" spans="1:16">
      <c r="A24" s="341"/>
      <c r="B24" s="338"/>
      <c r="C24" s="335"/>
      <c r="D24" s="8"/>
      <c r="E24" s="8"/>
      <c r="F24" s="2"/>
      <c r="G24" s="3"/>
      <c r="H24" s="3"/>
      <c r="I24" s="3"/>
      <c r="J24" s="3"/>
      <c r="K24" s="3"/>
      <c r="L24" s="3"/>
      <c r="M24" s="3"/>
      <c r="N24" s="3"/>
      <c r="O24" s="3"/>
      <c r="P24" s="3"/>
    </row>
    <row r="25" spans="1:16">
      <c r="A25" s="341"/>
      <c r="B25" s="338"/>
      <c r="C25" s="335"/>
      <c r="D25" s="8"/>
      <c r="E25" s="8"/>
      <c r="F25" s="2"/>
      <c r="G25" s="3"/>
      <c r="H25" s="3"/>
      <c r="I25" s="3"/>
      <c r="J25" s="3"/>
      <c r="K25" s="3"/>
      <c r="L25" s="3"/>
      <c r="M25" s="3"/>
      <c r="N25" s="3"/>
      <c r="O25" s="3"/>
      <c r="P25" s="3"/>
    </row>
    <row r="26" spans="1:16">
      <c r="A26" s="341"/>
      <c r="B26" s="338"/>
      <c r="C26" s="335"/>
      <c r="D26" s="8"/>
      <c r="E26" s="8"/>
      <c r="F26" s="2"/>
      <c r="G26" s="3"/>
      <c r="H26" s="3"/>
      <c r="I26" s="3"/>
      <c r="J26" s="3"/>
      <c r="K26" s="3"/>
      <c r="L26" s="3"/>
      <c r="M26" s="3"/>
      <c r="N26" s="3"/>
      <c r="O26" s="3"/>
      <c r="P26" s="3"/>
    </row>
    <row r="27" spans="1:16">
      <c r="A27" s="341"/>
      <c r="B27" s="338"/>
      <c r="C27" s="335"/>
      <c r="D27" s="8"/>
      <c r="E27" s="8"/>
      <c r="F27" s="2"/>
      <c r="G27" s="3"/>
      <c r="H27" s="3"/>
      <c r="I27" s="3"/>
      <c r="J27" s="3"/>
      <c r="K27" s="3"/>
      <c r="L27" s="3"/>
      <c r="M27" s="3"/>
      <c r="N27" s="3"/>
      <c r="O27" s="3"/>
      <c r="P27" s="3"/>
    </row>
    <row r="28" spans="1:16">
      <c r="A28" s="341"/>
      <c r="B28" s="338"/>
      <c r="C28" s="335"/>
      <c r="D28" s="8"/>
      <c r="E28" s="8"/>
      <c r="F28" s="2"/>
      <c r="G28" s="3"/>
      <c r="H28" s="3"/>
      <c r="I28" s="3"/>
      <c r="J28" s="3"/>
      <c r="K28" s="3"/>
      <c r="L28" s="3"/>
      <c r="M28" s="3"/>
      <c r="N28" s="3"/>
      <c r="O28" s="3"/>
      <c r="P28" s="3"/>
    </row>
    <row r="29" spans="1:16">
      <c r="A29" s="341"/>
      <c r="B29" s="338"/>
      <c r="C29" s="335"/>
      <c r="D29" s="8"/>
      <c r="E29" s="8"/>
      <c r="F29" s="2"/>
      <c r="G29" s="3"/>
      <c r="H29" s="3"/>
      <c r="I29" s="3"/>
      <c r="J29" s="3"/>
      <c r="K29" s="3"/>
      <c r="L29" s="3"/>
      <c r="M29" s="3"/>
      <c r="N29" s="3"/>
      <c r="O29" s="3"/>
      <c r="P29" s="3"/>
    </row>
    <row r="30" spans="1:16">
      <c r="A30" s="341"/>
      <c r="B30" s="338"/>
      <c r="C30" s="335"/>
      <c r="D30" s="8"/>
      <c r="E30" s="8"/>
      <c r="F30" s="2"/>
      <c r="G30" s="3"/>
      <c r="H30" s="3"/>
      <c r="I30" s="3"/>
      <c r="J30" s="3"/>
      <c r="K30" s="3"/>
      <c r="L30" s="3"/>
      <c r="M30" s="3"/>
      <c r="N30" s="3"/>
      <c r="O30" s="3"/>
      <c r="P30" s="3"/>
    </row>
    <row r="31" spans="1:16">
      <c r="A31" s="341"/>
      <c r="B31" s="338"/>
      <c r="C31" s="335"/>
      <c r="D31" s="8"/>
      <c r="E31" s="8"/>
      <c r="F31" s="2"/>
      <c r="G31" s="3"/>
      <c r="H31" s="3"/>
      <c r="I31" s="3"/>
      <c r="J31" s="3"/>
      <c r="K31" s="3"/>
      <c r="L31" s="3"/>
      <c r="M31" s="3"/>
      <c r="N31" s="3"/>
      <c r="O31" s="3"/>
      <c r="P31" s="3"/>
    </row>
    <row r="32" spans="1:16">
      <c r="A32" s="341"/>
      <c r="B32" s="338"/>
      <c r="C32" s="335"/>
      <c r="D32" s="8"/>
      <c r="E32" s="8"/>
      <c r="F32" s="2"/>
      <c r="G32" s="3"/>
      <c r="H32" s="3"/>
      <c r="I32" s="3"/>
      <c r="J32" s="3"/>
      <c r="K32" s="3"/>
      <c r="L32" s="3"/>
      <c r="M32" s="3"/>
      <c r="N32" s="3"/>
      <c r="O32" s="3"/>
      <c r="P32" s="3"/>
    </row>
    <row r="33" spans="1:16">
      <c r="A33" s="341"/>
      <c r="B33" s="338"/>
      <c r="C33" s="335"/>
      <c r="D33" s="8"/>
      <c r="E33" s="8"/>
      <c r="F33" s="2"/>
      <c r="G33" s="3"/>
      <c r="H33" s="3"/>
      <c r="I33" s="3"/>
      <c r="J33" s="3"/>
      <c r="K33" s="3"/>
      <c r="L33" s="3"/>
      <c r="M33" s="3"/>
      <c r="N33" s="3"/>
      <c r="O33" s="3"/>
      <c r="P33" s="3"/>
    </row>
    <row r="34" spans="1:16">
      <c r="A34" s="341"/>
      <c r="B34" s="339"/>
      <c r="C34" s="336"/>
      <c r="D34" s="8"/>
      <c r="E34" s="8"/>
      <c r="F34" s="2"/>
      <c r="G34" s="3"/>
      <c r="H34" s="3"/>
      <c r="I34" s="3"/>
      <c r="J34" s="3"/>
      <c r="K34" s="3"/>
      <c r="L34" s="3"/>
      <c r="M34" s="3"/>
      <c r="N34" s="3"/>
      <c r="O34" s="3"/>
      <c r="P34" s="3"/>
    </row>
    <row r="35" spans="1:16" ht="78" customHeight="1">
      <c r="A35" s="341"/>
      <c r="B35" s="337">
        <v>2</v>
      </c>
      <c r="C35" s="334" t="s">
        <v>26</v>
      </c>
      <c r="D35" s="8">
        <v>16.25</v>
      </c>
      <c r="E35" s="8" t="s">
        <v>39</v>
      </c>
      <c r="F35" s="2" t="s">
        <v>34</v>
      </c>
      <c r="G35" s="3" t="s">
        <v>33</v>
      </c>
      <c r="H35" s="3">
        <v>0</v>
      </c>
      <c r="I35" s="3">
        <v>0</v>
      </c>
      <c r="J35" s="3">
        <v>110</v>
      </c>
      <c r="K35" s="3">
        <v>0</v>
      </c>
      <c r="L35" s="3">
        <v>0</v>
      </c>
      <c r="M35" s="3">
        <v>0</v>
      </c>
      <c r="N35" s="3">
        <v>0</v>
      </c>
      <c r="O35" s="3">
        <f t="shared" ref="O35:O51" si="2">SUM(H35:N35)</f>
        <v>110</v>
      </c>
      <c r="P35" s="3">
        <f>D35*O35</f>
        <v>1787.5</v>
      </c>
    </row>
    <row r="36" spans="1:16" ht="48" customHeight="1">
      <c r="A36" s="341"/>
      <c r="B36" s="338"/>
      <c r="C36" s="335"/>
      <c r="D36" s="8"/>
      <c r="E36" s="8"/>
      <c r="F36" s="2"/>
      <c r="G36" s="3"/>
      <c r="H36" s="3"/>
      <c r="I36" s="3"/>
      <c r="J36" s="3"/>
      <c r="K36" s="3"/>
      <c r="L36" s="3"/>
      <c r="M36" s="3"/>
      <c r="N36" s="3"/>
      <c r="O36" s="3"/>
      <c r="P36" s="3"/>
    </row>
    <row r="37" spans="1:16" ht="106.5" customHeight="1">
      <c r="A37" s="341"/>
      <c r="B37" s="338"/>
      <c r="C37" s="335"/>
      <c r="D37" s="8"/>
      <c r="E37" s="8"/>
      <c r="F37" s="2"/>
      <c r="G37" s="3"/>
      <c r="H37" s="3"/>
      <c r="I37" s="3"/>
      <c r="J37" s="3"/>
      <c r="K37" s="3"/>
      <c r="L37" s="3"/>
      <c r="M37" s="3"/>
      <c r="N37" s="3"/>
      <c r="O37" s="3"/>
      <c r="P37" s="3"/>
    </row>
    <row r="38" spans="1:16">
      <c r="A38" s="341"/>
      <c r="B38" s="338"/>
      <c r="C38" s="335"/>
      <c r="D38" s="8"/>
      <c r="E38" s="8"/>
      <c r="F38" s="2"/>
      <c r="G38" s="3"/>
      <c r="H38" s="3"/>
      <c r="I38" s="3"/>
      <c r="J38" s="3"/>
      <c r="K38" s="3"/>
      <c r="L38" s="3"/>
      <c r="M38" s="3"/>
      <c r="N38" s="3"/>
      <c r="O38" s="3"/>
      <c r="P38" s="3"/>
    </row>
    <row r="39" spans="1:16">
      <c r="A39" s="341"/>
      <c r="B39" s="338"/>
      <c r="C39" s="335"/>
      <c r="D39" s="8"/>
      <c r="E39" s="8"/>
      <c r="F39" s="2"/>
      <c r="G39" s="3"/>
      <c r="H39" s="3"/>
      <c r="I39" s="3"/>
      <c r="J39" s="3"/>
      <c r="K39" s="3"/>
      <c r="L39" s="3"/>
      <c r="M39" s="3"/>
      <c r="N39" s="3"/>
      <c r="O39" s="3"/>
      <c r="P39" s="3"/>
    </row>
    <row r="40" spans="1:16" ht="48" customHeight="1">
      <c r="A40" s="341"/>
      <c r="B40" s="338"/>
      <c r="C40" s="335"/>
      <c r="D40" s="8"/>
      <c r="E40" s="8"/>
      <c r="F40" s="2"/>
      <c r="G40" s="3"/>
      <c r="H40" s="3"/>
      <c r="I40" s="3"/>
      <c r="J40" s="3"/>
      <c r="K40" s="3"/>
      <c r="L40" s="3"/>
      <c r="M40" s="3"/>
      <c r="N40" s="3"/>
      <c r="O40" s="3"/>
      <c r="P40" s="3"/>
    </row>
    <row r="41" spans="1:16" ht="48" customHeight="1">
      <c r="A41" s="341"/>
      <c r="B41" s="338"/>
      <c r="C41" s="335"/>
      <c r="D41" s="8"/>
      <c r="E41" s="8"/>
      <c r="F41" s="2"/>
      <c r="G41" s="3"/>
      <c r="H41" s="3"/>
      <c r="I41" s="3"/>
      <c r="J41" s="3"/>
      <c r="K41" s="3"/>
      <c r="L41" s="3"/>
      <c r="M41" s="3"/>
      <c r="N41" s="3"/>
      <c r="O41" s="3"/>
      <c r="P41" s="3"/>
    </row>
    <row r="42" spans="1:16" ht="48" customHeight="1">
      <c r="A42" s="341"/>
      <c r="B42" s="338"/>
      <c r="C42" s="335"/>
      <c r="D42" s="8"/>
      <c r="E42" s="8"/>
      <c r="F42" s="2"/>
      <c r="G42" s="3"/>
      <c r="H42" s="3"/>
      <c r="I42" s="3"/>
      <c r="J42" s="3"/>
      <c r="K42" s="3"/>
      <c r="L42" s="3"/>
      <c r="M42" s="3"/>
      <c r="N42" s="3"/>
      <c r="O42" s="3"/>
      <c r="P42" s="3"/>
    </row>
    <row r="43" spans="1:16" ht="48" customHeight="1">
      <c r="A43" s="341"/>
      <c r="B43" s="338"/>
      <c r="C43" s="335"/>
      <c r="D43" s="8"/>
      <c r="E43" s="8"/>
      <c r="F43" s="2"/>
      <c r="G43" s="3"/>
      <c r="H43" s="3"/>
      <c r="I43" s="3"/>
      <c r="J43" s="3"/>
      <c r="K43" s="3"/>
      <c r="L43" s="3"/>
      <c r="M43" s="3"/>
      <c r="N43" s="3"/>
      <c r="O43" s="3"/>
      <c r="P43" s="3"/>
    </row>
    <row r="44" spans="1:16" ht="48" customHeight="1">
      <c r="A44" s="341"/>
      <c r="B44" s="338"/>
      <c r="C44" s="335"/>
      <c r="D44" s="8"/>
      <c r="E44" s="8"/>
      <c r="F44" s="2"/>
      <c r="G44" s="3"/>
      <c r="H44" s="3"/>
      <c r="I44" s="3"/>
      <c r="J44" s="3"/>
      <c r="K44" s="3"/>
      <c r="L44" s="3"/>
      <c r="M44" s="3"/>
      <c r="N44" s="3"/>
      <c r="O44" s="3"/>
      <c r="P44" s="3"/>
    </row>
    <row r="45" spans="1:16" ht="48" customHeight="1">
      <c r="A45" s="341"/>
      <c r="B45" s="338"/>
      <c r="C45" s="335"/>
      <c r="D45" s="8"/>
      <c r="E45" s="8"/>
      <c r="F45" s="2"/>
      <c r="G45" s="3"/>
      <c r="H45" s="3"/>
      <c r="I45" s="3"/>
      <c r="J45" s="3"/>
      <c r="K45" s="3"/>
      <c r="L45" s="3"/>
      <c r="M45" s="3"/>
      <c r="N45" s="3"/>
      <c r="O45" s="3"/>
      <c r="P45" s="3"/>
    </row>
    <row r="46" spans="1:16" ht="48" customHeight="1">
      <c r="A46" s="341"/>
      <c r="B46" s="339"/>
      <c r="C46" s="336"/>
      <c r="D46" s="8"/>
      <c r="E46" s="8"/>
      <c r="F46" s="2"/>
      <c r="G46" s="3"/>
      <c r="H46" s="3"/>
      <c r="I46" s="3"/>
      <c r="J46" s="3"/>
      <c r="K46" s="3"/>
      <c r="L46" s="3"/>
      <c r="M46" s="3"/>
      <c r="N46" s="3"/>
      <c r="O46" s="3"/>
      <c r="P46" s="3"/>
    </row>
    <row r="47" spans="1:16" ht="29">
      <c r="A47" s="341"/>
      <c r="B47" s="15">
        <v>3</v>
      </c>
      <c r="C47" s="17" t="s">
        <v>27</v>
      </c>
      <c r="D47" s="8">
        <v>0.75</v>
      </c>
      <c r="E47" s="8" t="s">
        <v>39</v>
      </c>
      <c r="F47" s="2" t="s">
        <v>32</v>
      </c>
      <c r="G47" s="2" t="s">
        <v>32</v>
      </c>
      <c r="H47" s="3">
        <v>0</v>
      </c>
      <c r="I47" s="3">
        <v>0</v>
      </c>
      <c r="J47" s="3">
        <v>0</v>
      </c>
      <c r="K47" s="3">
        <v>0</v>
      </c>
      <c r="L47" s="3">
        <v>0</v>
      </c>
      <c r="M47" s="3">
        <v>0</v>
      </c>
      <c r="N47" s="3">
        <v>26</v>
      </c>
      <c r="O47" s="3">
        <f t="shared" si="2"/>
        <v>26</v>
      </c>
      <c r="P47" s="3">
        <f t="shared" ref="P47:P50" si="3">D47*O47</f>
        <v>19.5</v>
      </c>
    </row>
    <row r="48" spans="1:16" ht="29">
      <c r="A48" s="341"/>
      <c r="B48" s="6">
        <v>4</v>
      </c>
      <c r="C48" s="11" t="s">
        <v>28</v>
      </c>
      <c r="D48" s="8">
        <v>2</v>
      </c>
      <c r="E48" s="8" t="s">
        <v>40</v>
      </c>
      <c r="F48" s="3" t="s">
        <v>35</v>
      </c>
      <c r="G48" s="3" t="s">
        <v>34</v>
      </c>
      <c r="H48" s="3">
        <v>0</v>
      </c>
      <c r="I48" s="3">
        <v>0</v>
      </c>
      <c r="J48" s="3">
        <v>11</v>
      </c>
      <c r="K48" s="3">
        <v>0</v>
      </c>
      <c r="L48" s="3">
        <v>1</v>
      </c>
      <c r="M48" s="3">
        <v>0</v>
      </c>
      <c r="N48" s="3">
        <v>0</v>
      </c>
      <c r="O48" s="3">
        <f t="shared" si="2"/>
        <v>12</v>
      </c>
      <c r="P48" s="3">
        <f t="shared" si="3"/>
        <v>24</v>
      </c>
    </row>
    <row r="49" spans="1:24" ht="59.25" customHeight="1">
      <c r="A49" s="341"/>
      <c r="B49" s="6">
        <v>5</v>
      </c>
      <c r="C49" s="10" t="s">
        <v>29</v>
      </c>
      <c r="D49" s="8">
        <v>1</v>
      </c>
      <c r="E49" s="8" t="s">
        <v>40</v>
      </c>
      <c r="F49" s="2" t="s">
        <v>36</v>
      </c>
      <c r="G49" s="2" t="s">
        <v>36</v>
      </c>
      <c r="H49" s="3">
        <v>1</v>
      </c>
      <c r="I49" s="3">
        <v>0</v>
      </c>
      <c r="J49" s="3">
        <v>14</v>
      </c>
      <c r="K49" s="3">
        <v>0</v>
      </c>
      <c r="L49" s="3">
        <v>0</v>
      </c>
      <c r="M49" s="3">
        <v>0</v>
      </c>
      <c r="N49" s="3">
        <v>0</v>
      </c>
      <c r="O49" s="3">
        <f t="shared" si="2"/>
        <v>15</v>
      </c>
      <c r="P49" s="3">
        <f t="shared" si="3"/>
        <v>15</v>
      </c>
    </row>
    <row r="50" spans="1:24">
      <c r="A50" s="341"/>
      <c r="B50" s="6">
        <v>6</v>
      </c>
      <c r="C50" s="10" t="s">
        <v>30</v>
      </c>
      <c r="D50" s="8">
        <v>0.5</v>
      </c>
      <c r="E50" s="8" t="s">
        <v>40</v>
      </c>
      <c r="F50" s="2" t="s">
        <v>37</v>
      </c>
      <c r="G50" s="2" t="s">
        <v>37</v>
      </c>
      <c r="H50" s="3">
        <v>0</v>
      </c>
      <c r="I50" s="3">
        <v>0</v>
      </c>
      <c r="J50" s="3">
        <v>9</v>
      </c>
      <c r="K50" s="3">
        <v>0</v>
      </c>
      <c r="L50" s="3">
        <v>2</v>
      </c>
      <c r="M50" s="3">
        <v>0</v>
      </c>
      <c r="N50" s="3">
        <v>0</v>
      </c>
      <c r="O50" s="3">
        <f t="shared" si="2"/>
        <v>11</v>
      </c>
      <c r="P50" s="3">
        <f t="shared" si="3"/>
        <v>5.5</v>
      </c>
    </row>
    <row r="51" spans="1:24">
      <c r="A51" s="341"/>
      <c r="B51" s="6">
        <v>7</v>
      </c>
      <c r="C51" s="10" t="s">
        <v>31</v>
      </c>
      <c r="D51" s="8">
        <v>0.5</v>
      </c>
      <c r="E51" s="8" t="s">
        <v>40</v>
      </c>
      <c r="F51" s="2" t="s">
        <v>38</v>
      </c>
      <c r="G51" s="2" t="s">
        <v>38</v>
      </c>
      <c r="H51" s="3">
        <v>1</v>
      </c>
      <c r="I51" s="3">
        <v>0</v>
      </c>
      <c r="J51" s="3">
        <v>15</v>
      </c>
      <c r="K51" s="3">
        <v>0</v>
      </c>
      <c r="L51" s="3">
        <v>2</v>
      </c>
      <c r="M51" s="3">
        <v>0</v>
      </c>
      <c r="N51" s="3">
        <v>0</v>
      </c>
      <c r="O51" s="3">
        <f t="shared" si="2"/>
        <v>18</v>
      </c>
      <c r="P51" s="3">
        <f>D51*O51</f>
        <v>9</v>
      </c>
    </row>
    <row r="52" spans="1:24">
      <c r="A52" s="9"/>
      <c r="B52" s="6"/>
      <c r="C52" s="33" t="s">
        <v>80</v>
      </c>
      <c r="D52" s="24">
        <f>SUM(D15:D51)</f>
        <v>47.25</v>
      </c>
      <c r="E52" s="8"/>
      <c r="F52" s="2"/>
      <c r="G52" s="2"/>
      <c r="H52" s="24">
        <f t="shared" ref="H52:P52" si="4">SUM(H15:H51)</f>
        <v>2</v>
      </c>
      <c r="I52" s="24">
        <f t="shared" si="4"/>
        <v>0</v>
      </c>
      <c r="J52" s="24">
        <f t="shared" si="4"/>
        <v>267</v>
      </c>
      <c r="K52" s="24">
        <f t="shared" si="4"/>
        <v>0</v>
      </c>
      <c r="L52" s="24">
        <f t="shared" si="4"/>
        <v>5</v>
      </c>
      <c r="M52" s="24">
        <f t="shared" si="4"/>
        <v>0</v>
      </c>
      <c r="N52" s="24">
        <f t="shared" si="4"/>
        <v>26</v>
      </c>
      <c r="O52" s="24">
        <f t="shared" si="4"/>
        <v>300</v>
      </c>
      <c r="P52" s="24">
        <f t="shared" si="4"/>
        <v>4695.5</v>
      </c>
    </row>
    <row r="53" spans="1:24">
      <c r="A53" s="9"/>
      <c r="B53" s="6"/>
      <c r="C53" s="33" t="s">
        <v>82</v>
      </c>
      <c r="D53" s="24">
        <v>164</v>
      </c>
      <c r="E53" s="24"/>
      <c r="F53" s="35"/>
      <c r="G53" s="35"/>
      <c r="H53" s="30">
        <v>64</v>
      </c>
      <c r="I53" s="30">
        <v>1</v>
      </c>
      <c r="J53" s="30">
        <v>917</v>
      </c>
      <c r="K53" s="30">
        <v>0</v>
      </c>
      <c r="L53" s="30">
        <v>45</v>
      </c>
      <c r="M53" s="30">
        <v>0</v>
      </c>
      <c r="N53" s="30">
        <v>62</v>
      </c>
      <c r="O53" s="30">
        <v>1089</v>
      </c>
      <c r="P53" s="30">
        <v>13860</v>
      </c>
    </row>
    <row r="54" spans="1:24" ht="24" customHeight="1">
      <c r="A54" s="328" t="s">
        <v>20</v>
      </c>
      <c r="B54" s="6">
        <v>1</v>
      </c>
      <c r="C54" s="7" t="s">
        <v>83</v>
      </c>
      <c r="D54" s="8"/>
      <c r="E54" s="8"/>
      <c r="F54" s="3"/>
      <c r="G54" s="3"/>
      <c r="H54" s="3"/>
      <c r="I54" s="3"/>
      <c r="J54" s="3"/>
      <c r="K54" s="3"/>
      <c r="L54" s="3"/>
      <c r="M54" s="3"/>
      <c r="N54" s="3"/>
      <c r="O54" s="3"/>
      <c r="P54" s="3"/>
    </row>
    <row r="55" spans="1:24" ht="26.25" customHeight="1">
      <c r="A55" s="328"/>
      <c r="B55" s="6">
        <v>2</v>
      </c>
      <c r="C55" s="7"/>
      <c r="D55" s="8"/>
      <c r="E55" s="8"/>
      <c r="F55" s="3"/>
      <c r="G55" s="3"/>
      <c r="H55" s="3"/>
      <c r="I55" s="3"/>
      <c r="J55" s="3"/>
      <c r="K55" s="3"/>
      <c r="L55" s="3"/>
      <c r="M55" s="3"/>
      <c r="N55" s="3"/>
      <c r="O55" s="3"/>
      <c r="P55" s="3"/>
    </row>
    <row r="56" spans="1:24" ht="15" customHeight="1">
      <c r="A56" s="304" t="s">
        <v>21</v>
      </c>
      <c r="B56" s="305"/>
      <c r="C56" s="305"/>
      <c r="D56" s="305"/>
      <c r="E56" s="305"/>
      <c r="F56" s="305"/>
      <c r="G56" s="305"/>
      <c r="H56" s="305"/>
      <c r="I56" s="305"/>
      <c r="J56" s="305"/>
      <c r="K56" s="305"/>
      <c r="L56" s="305"/>
      <c r="M56" s="305"/>
      <c r="N56" s="305"/>
      <c r="O56" s="305"/>
      <c r="P56" s="306"/>
    </row>
    <row r="57" spans="1:24" ht="15" customHeight="1">
      <c r="A57" s="304" t="s">
        <v>22</v>
      </c>
      <c r="B57" s="305"/>
      <c r="C57" s="305"/>
      <c r="D57" s="305"/>
      <c r="E57" s="305"/>
      <c r="F57" s="305"/>
      <c r="G57" s="305"/>
      <c r="H57" s="305"/>
      <c r="I57" s="305"/>
      <c r="J57" s="305"/>
      <c r="K57" s="305"/>
      <c r="L57" s="305"/>
      <c r="M57" s="305"/>
      <c r="N57" s="305"/>
      <c r="O57" s="305"/>
      <c r="P57" s="306"/>
    </row>
    <row r="60" spans="1:24" ht="15" customHeight="1">
      <c r="A60" s="324" t="s">
        <v>18</v>
      </c>
      <c r="B60" s="327" t="s">
        <v>23</v>
      </c>
      <c r="C60" s="327"/>
      <c r="D60" s="327"/>
      <c r="E60" s="327"/>
      <c r="F60" s="327"/>
      <c r="G60" s="327"/>
      <c r="H60" s="327"/>
      <c r="I60" s="327"/>
      <c r="J60" s="327"/>
      <c r="K60" s="327"/>
      <c r="L60" s="327"/>
      <c r="M60" s="327"/>
      <c r="N60" s="21"/>
      <c r="O60" s="21"/>
      <c r="P60" s="36"/>
      <c r="Q60" s="309" t="s">
        <v>13</v>
      </c>
      <c r="R60" s="310"/>
      <c r="S60" s="310"/>
      <c r="T60" s="310"/>
      <c r="U60" s="310"/>
      <c r="V60" s="310"/>
      <c r="W60" s="310"/>
      <c r="X60" s="311"/>
    </row>
    <row r="61" spans="1:24" ht="22.5" customHeight="1">
      <c r="A61" s="324"/>
      <c r="B61" s="327" t="s">
        <v>10</v>
      </c>
      <c r="C61" s="327"/>
      <c r="D61" s="327"/>
      <c r="E61" s="327"/>
      <c r="F61" s="327" t="s">
        <v>11</v>
      </c>
      <c r="G61" s="327"/>
      <c r="H61" s="327"/>
      <c r="I61" s="327" t="s">
        <v>12</v>
      </c>
      <c r="J61" s="327"/>
      <c r="K61" s="327"/>
      <c r="L61" s="327"/>
      <c r="M61" s="327"/>
      <c r="N61" s="21"/>
      <c r="O61" s="21"/>
      <c r="P61" s="37"/>
      <c r="Q61" s="312"/>
      <c r="R61" s="313"/>
      <c r="S61" s="313"/>
      <c r="T61" s="313"/>
      <c r="U61" s="313"/>
      <c r="V61" s="313"/>
      <c r="W61" s="313"/>
      <c r="X61" s="314"/>
    </row>
    <row r="62" spans="1:24">
      <c r="A62" s="324"/>
      <c r="B62" s="327"/>
      <c r="C62" s="327"/>
      <c r="D62" s="327"/>
      <c r="E62" s="327"/>
      <c r="F62" s="327"/>
      <c r="G62" s="327"/>
      <c r="H62" s="327"/>
      <c r="I62" s="327"/>
      <c r="J62" s="327"/>
      <c r="K62" s="327"/>
      <c r="L62" s="327"/>
      <c r="M62" s="327"/>
      <c r="N62" s="21"/>
      <c r="O62" s="21"/>
      <c r="P62" s="37"/>
      <c r="Q62" s="312"/>
      <c r="R62" s="313"/>
      <c r="S62" s="313"/>
      <c r="T62" s="313"/>
      <c r="U62" s="313"/>
      <c r="V62" s="313"/>
      <c r="W62" s="313"/>
      <c r="X62" s="314"/>
    </row>
    <row r="63" spans="1:24" ht="22.5" customHeight="1">
      <c r="A63" s="4">
        <v>1</v>
      </c>
      <c r="B63" s="324">
        <v>2</v>
      </c>
      <c r="C63" s="324"/>
      <c r="D63" s="324"/>
      <c r="E63" s="324"/>
      <c r="F63" s="324">
        <v>3</v>
      </c>
      <c r="G63" s="324"/>
      <c r="H63" s="324"/>
      <c r="I63" s="324">
        <v>4</v>
      </c>
      <c r="J63" s="324"/>
      <c r="K63" s="324"/>
      <c r="L63" s="324"/>
      <c r="M63" s="324"/>
      <c r="N63" s="22"/>
      <c r="O63" s="22"/>
      <c r="P63" s="38"/>
      <c r="Q63" s="315"/>
      <c r="R63" s="316"/>
      <c r="S63" s="316"/>
      <c r="T63" s="316"/>
      <c r="U63" s="316"/>
      <c r="V63" s="316"/>
      <c r="W63" s="316"/>
      <c r="X63" s="317"/>
    </row>
    <row r="64" spans="1:24" ht="18" customHeight="1">
      <c r="A64" s="6"/>
      <c r="B64" s="325" t="s">
        <v>48</v>
      </c>
      <c r="C64" s="325"/>
      <c r="D64" s="325"/>
      <c r="E64" s="325"/>
      <c r="F64" s="326"/>
      <c r="G64" s="326"/>
      <c r="H64" s="326"/>
      <c r="I64" s="326"/>
      <c r="J64" s="326"/>
      <c r="K64" s="326"/>
      <c r="L64" s="326"/>
      <c r="M64" s="326"/>
      <c r="N64" s="23"/>
      <c r="O64" s="23"/>
      <c r="P64" s="39"/>
      <c r="Q64" s="321" t="s">
        <v>49</v>
      </c>
      <c r="R64" s="322"/>
      <c r="S64" s="322"/>
      <c r="T64" s="322"/>
      <c r="U64" s="322"/>
      <c r="V64" s="322"/>
      <c r="W64" s="322"/>
      <c r="X64" s="323"/>
    </row>
    <row r="65" spans="1:24" ht="225.75" customHeight="1">
      <c r="A65" s="6"/>
      <c r="B65" s="3"/>
      <c r="C65" s="3"/>
      <c r="D65" s="3"/>
      <c r="E65" s="3"/>
      <c r="F65" s="14"/>
      <c r="G65" s="14"/>
      <c r="H65" s="14"/>
      <c r="I65" s="14"/>
      <c r="J65" s="14"/>
      <c r="K65" s="14"/>
      <c r="L65" s="14"/>
      <c r="M65" s="14"/>
      <c r="N65" s="10"/>
      <c r="O65" s="10"/>
      <c r="P65" s="40"/>
      <c r="Q65" s="318" t="s">
        <v>51</v>
      </c>
      <c r="R65" s="319"/>
      <c r="S65" s="319"/>
      <c r="T65" s="319"/>
      <c r="U65" s="319"/>
      <c r="V65" s="319"/>
      <c r="W65" s="319"/>
      <c r="X65" s="320"/>
    </row>
    <row r="66" spans="1:24" ht="33" customHeight="1">
      <c r="A66" s="6"/>
      <c r="B66" s="3"/>
      <c r="C66" s="3"/>
      <c r="D66" s="3"/>
      <c r="E66" s="3"/>
      <c r="F66" s="14"/>
      <c r="G66" s="14"/>
      <c r="H66" s="14"/>
      <c r="I66" s="14"/>
      <c r="J66" s="14"/>
      <c r="K66" s="14"/>
      <c r="L66" s="14"/>
      <c r="M66" s="14"/>
      <c r="N66" s="23"/>
      <c r="O66" s="23"/>
      <c r="P66" s="39"/>
      <c r="Q66" s="318" t="s">
        <v>50</v>
      </c>
      <c r="R66" s="319"/>
      <c r="S66" s="319"/>
      <c r="T66" s="319"/>
      <c r="U66" s="319"/>
      <c r="V66" s="319"/>
      <c r="W66" s="319"/>
      <c r="X66" s="320"/>
    </row>
    <row r="67" spans="1:24">
      <c r="A67" s="18"/>
      <c r="B67" s="19"/>
      <c r="C67" s="19"/>
      <c r="D67" s="19"/>
      <c r="E67" s="19"/>
      <c r="F67" s="20"/>
      <c r="G67" s="20"/>
      <c r="H67" s="20"/>
      <c r="I67" s="20"/>
      <c r="J67" s="20"/>
      <c r="K67" s="20"/>
      <c r="L67" s="20"/>
      <c r="M67" s="20"/>
      <c r="N67" s="308"/>
      <c r="O67" s="308"/>
      <c r="P67" s="308"/>
      <c r="Q67" s="308"/>
      <c r="R67" s="308"/>
      <c r="S67" s="308"/>
      <c r="T67" s="308"/>
      <c r="U67" s="308"/>
      <c r="V67" s="308"/>
      <c r="W67" s="308"/>
      <c r="X67" s="308"/>
    </row>
    <row r="68" spans="1:24" ht="25.5" customHeight="1">
      <c r="N68" s="307"/>
      <c r="O68" s="307"/>
      <c r="P68" s="307"/>
      <c r="Q68" s="307"/>
      <c r="R68" s="307"/>
      <c r="S68" s="307"/>
      <c r="T68" s="307"/>
      <c r="U68" s="307"/>
      <c r="V68" s="307"/>
      <c r="W68" s="307"/>
      <c r="X68" s="307"/>
    </row>
    <row r="69" spans="1:24" ht="25.5" customHeight="1"/>
  </sheetData>
  <mergeCells count="47">
    <mergeCell ref="H3:O3"/>
    <mergeCell ref="O4:O5"/>
    <mergeCell ref="L4:M4"/>
    <mergeCell ref="N4:N5"/>
    <mergeCell ref="P4:P5"/>
    <mergeCell ref="B3:B5"/>
    <mergeCell ref="C3:C4"/>
    <mergeCell ref="D3:D5"/>
    <mergeCell ref="E3:E5"/>
    <mergeCell ref="F3:G3"/>
    <mergeCell ref="A54:A55"/>
    <mergeCell ref="F4:F5"/>
    <mergeCell ref="G4:G5"/>
    <mergeCell ref="H4:I4"/>
    <mergeCell ref="J4:K4"/>
    <mergeCell ref="B6:B8"/>
    <mergeCell ref="C6:C8"/>
    <mergeCell ref="B9:B12"/>
    <mergeCell ref="C9:C12"/>
    <mergeCell ref="C35:C46"/>
    <mergeCell ref="B35:B46"/>
    <mergeCell ref="C15:C34"/>
    <mergeCell ref="B15:B34"/>
    <mergeCell ref="A6:A9"/>
    <mergeCell ref="A15:A51"/>
    <mergeCell ref="A3:A5"/>
    <mergeCell ref="B60:M60"/>
    <mergeCell ref="B61:E62"/>
    <mergeCell ref="F61:H62"/>
    <mergeCell ref="I61:M62"/>
    <mergeCell ref="A57:P57"/>
    <mergeCell ref="A1:P1"/>
    <mergeCell ref="A2:P2"/>
    <mergeCell ref="A56:P56"/>
    <mergeCell ref="N68:X68"/>
    <mergeCell ref="N67:X67"/>
    <mergeCell ref="Q60:X63"/>
    <mergeCell ref="Q65:X65"/>
    <mergeCell ref="Q64:X64"/>
    <mergeCell ref="Q66:X66"/>
    <mergeCell ref="B63:E63"/>
    <mergeCell ref="F63:H63"/>
    <mergeCell ref="I63:M63"/>
    <mergeCell ref="B64:E64"/>
    <mergeCell ref="F64:H64"/>
    <mergeCell ref="I64:M64"/>
    <mergeCell ref="A60:A62"/>
  </mergeCells>
  <pageMargins left="0.7" right="0.7" top="0.75" bottom="0.75" header="0.3" footer="0.3"/>
  <pageSetup paperSize="9" scale="69" orientation="landscape" r:id="rId1"/>
  <rowBreaks count="3" manualBreakCount="3">
    <brk id="34" max="23" man="1"/>
    <brk id="48" max="22" man="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81"/>
  <sheetViews>
    <sheetView zoomScale="85" zoomScaleNormal="85" workbookViewId="0">
      <selection activeCell="I19" sqref="I19"/>
    </sheetView>
  </sheetViews>
  <sheetFormatPr defaultColWidth="26.7265625" defaultRowHeight="14.5"/>
  <cols>
    <col min="1" max="1" width="23" customWidth="1"/>
    <col min="2" max="2" width="4.1796875" bestFit="1" customWidth="1"/>
    <col min="3" max="3" width="28.7265625" customWidth="1"/>
    <col min="4" max="4" width="11.54296875" customWidth="1"/>
    <col min="5" max="5" width="15.54296875" customWidth="1"/>
    <col min="6" max="7" width="12" customWidth="1"/>
    <col min="8" max="8" width="5.54296875" bestFit="1" customWidth="1"/>
    <col min="9" max="9" width="5.453125" bestFit="1" customWidth="1"/>
    <col min="10" max="10" width="5.81640625" customWidth="1"/>
    <col min="11" max="11" width="5.453125" bestFit="1" customWidth="1"/>
    <col min="12" max="12" width="5.54296875" bestFit="1" customWidth="1"/>
    <col min="13" max="13" width="5.453125" bestFit="1" customWidth="1"/>
    <col min="14" max="14" width="7.26953125" customWidth="1"/>
    <col min="15" max="15" width="6.1796875" customWidth="1"/>
    <col min="16" max="16" width="7.1796875" customWidth="1"/>
    <col min="17" max="17" width="14.81640625" customWidth="1"/>
    <col min="18" max="18" width="11.7265625" bestFit="1" customWidth="1"/>
    <col min="19" max="19" width="16" customWidth="1"/>
    <col min="20" max="20" width="13.453125" customWidth="1"/>
    <col min="21" max="21" width="20" customWidth="1"/>
    <col min="22" max="22" width="15.7265625" customWidth="1"/>
    <col min="23" max="23" width="20.26953125" customWidth="1"/>
    <col min="24" max="24" width="13.453125" bestFit="1" customWidth="1"/>
  </cols>
  <sheetData>
    <row r="1" spans="1:16">
      <c r="A1" s="301" t="s">
        <v>52</v>
      </c>
      <c r="B1" s="302"/>
      <c r="C1" s="302"/>
      <c r="D1" s="302"/>
      <c r="E1" s="302"/>
      <c r="F1" s="302"/>
      <c r="G1" s="302"/>
      <c r="H1" s="302"/>
      <c r="I1" s="302"/>
      <c r="J1" s="302"/>
      <c r="K1" s="302"/>
      <c r="L1" s="302"/>
      <c r="M1" s="302"/>
      <c r="N1" s="302"/>
      <c r="O1" s="302"/>
      <c r="P1" s="303"/>
    </row>
    <row r="2" spans="1:16">
      <c r="A2" s="301" t="s">
        <v>24</v>
      </c>
      <c r="B2" s="302"/>
      <c r="C2" s="302"/>
      <c r="D2" s="302"/>
      <c r="E2" s="302"/>
      <c r="F2" s="302"/>
      <c r="G2" s="302"/>
      <c r="H2" s="302"/>
      <c r="I2" s="302"/>
      <c r="J2" s="302"/>
      <c r="K2" s="302"/>
      <c r="L2" s="302"/>
      <c r="M2" s="302"/>
      <c r="N2" s="302"/>
      <c r="O2" s="302"/>
      <c r="P2" s="303"/>
    </row>
    <row r="3" spans="1:16">
      <c r="A3" s="329" t="s">
        <v>17</v>
      </c>
      <c r="B3" s="343" t="s">
        <v>18</v>
      </c>
      <c r="C3" s="309" t="s">
        <v>19</v>
      </c>
      <c r="D3" s="343" t="s">
        <v>15</v>
      </c>
      <c r="E3" s="343" t="s">
        <v>42</v>
      </c>
      <c r="F3" s="324" t="s">
        <v>0</v>
      </c>
      <c r="G3" s="324"/>
      <c r="H3" s="301" t="s">
        <v>3</v>
      </c>
      <c r="I3" s="302"/>
      <c r="J3" s="302"/>
      <c r="K3" s="302"/>
      <c r="L3" s="302"/>
      <c r="M3" s="302"/>
      <c r="N3" s="302"/>
      <c r="O3" s="303"/>
      <c r="P3" s="26"/>
    </row>
    <row r="4" spans="1:16" ht="33" customHeight="1">
      <c r="A4" s="342"/>
      <c r="B4" s="344"/>
      <c r="C4" s="315"/>
      <c r="D4" s="344"/>
      <c r="E4" s="344"/>
      <c r="F4" s="329" t="s">
        <v>1</v>
      </c>
      <c r="G4" s="329" t="s">
        <v>2</v>
      </c>
      <c r="H4" s="324" t="s">
        <v>4</v>
      </c>
      <c r="I4" s="324"/>
      <c r="J4" s="324" t="s">
        <v>7</v>
      </c>
      <c r="K4" s="324"/>
      <c r="L4" s="324" t="s">
        <v>8</v>
      </c>
      <c r="M4" s="324"/>
      <c r="N4" s="343" t="s">
        <v>43</v>
      </c>
      <c r="O4" s="329" t="s">
        <v>9</v>
      </c>
      <c r="P4" s="343" t="s">
        <v>81</v>
      </c>
    </row>
    <row r="5" spans="1:16">
      <c r="A5" s="330"/>
      <c r="B5" s="345"/>
      <c r="C5" s="5" t="s">
        <v>10</v>
      </c>
      <c r="D5" s="345"/>
      <c r="E5" s="345"/>
      <c r="F5" s="330"/>
      <c r="G5" s="330"/>
      <c r="H5" s="4" t="s">
        <v>5</v>
      </c>
      <c r="I5" s="4" t="s">
        <v>6</v>
      </c>
      <c r="J5" s="4" t="s">
        <v>5</v>
      </c>
      <c r="K5" s="4" t="s">
        <v>6</v>
      </c>
      <c r="L5" s="4" t="s">
        <v>5</v>
      </c>
      <c r="M5" s="4" t="s">
        <v>6</v>
      </c>
      <c r="N5" s="345"/>
      <c r="O5" s="330"/>
      <c r="P5" s="345"/>
    </row>
    <row r="6" spans="1:16">
      <c r="A6" s="31" t="s">
        <v>79</v>
      </c>
      <c r="B6" s="24"/>
      <c r="C6" s="1" t="s">
        <v>48</v>
      </c>
      <c r="D6" s="8">
        <v>0</v>
      </c>
      <c r="E6" s="8"/>
      <c r="F6" s="3"/>
      <c r="G6" s="3"/>
      <c r="H6" s="3">
        <v>0</v>
      </c>
      <c r="I6" s="3">
        <v>0</v>
      </c>
      <c r="J6" s="3">
        <v>0</v>
      </c>
      <c r="K6" s="3">
        <v>0</v>
      </c>
      <c r="L6" s="3">
        <v>0</v>
      </c>
      <c r="M6" s="3">
        <v>0</v>
      </c>
      <c r="N6" s="8">
        <v>0</v>
      </c>
      <c r="O6" s="16">
        <f t="shared" ref="O6" si="0">SUM(H6:N6)</f>
        <v>0</v>
      </c>
      <c r="P6" s="16">
        <f>D6*O6</f>
        <v>0</v>
      </c>
    </row>
    <row r="7" spans="1:16">
      <c r="A7" s="31"/>
      <c r="B7" s="24"/>
      <c r="C7" s="43" t="s">
        <v>84</v>
      </c>
      <c r="D7" s="24">
        <f>D6</f>
        <v>0</v>
      </c>
      <c r="E7" s="24"/>
      <c r="F7" s="30"/>
      <c r="G7" s="30"/>
      <c r="H7" s="24">
        <f t="shared" ref="H7:P7" si="1">H6</f>
        <v>0</v>
      </c>
      <c r="I7" s="24">
        <f t="shared" si="1"/>
        <v>0</v>
      </c>
      <c r="J7" s="24">
        <f t="shared" si="1"/>
        <v>0</v>
      </c>
      <c r="K7" s="24">
        <f t="shared" si="1"/>
        <v>0</v>
      </c>
      <c r="L7" s="24">
        <f t="shared" si="1"/>
        <v>0</v>
      </c>
      <c r="M7" s="24">
        <f t="shared" si="1"/>
        <v>0</v>
      </c>
      <c r="N7" s="24">
        <f t="shared" si="1"/>
        <v>0</v>
      </c>
      <c r="O7" s="24">
        <f t="shared" si="1"/>
        <v>0</v>
      </c>
      <c r="P7" s="24">
        <f t="shared" si="1"/>
        <v>0</v>
      </c>
    </row>
    <row r="8" spans="1:16">
      <c r="A8" s="30"/>
      <c r="B8" s="24"/>
      <c r="C8" s="43" t="s">
        <v>85</v>
      </c>
      <c r="D8" s="41">
        <f>D7+'June 23'!D14</f>
        <v>7</v>
      </c>
      <c r="E8" s="24"/>
      <c r="F8" s="30"/>
      <c r="G8" s="30"/>
      <c r="H8" s="41">
        <f>H7+'June 23'!H14</f>
        <v>21</v>
      </c>
      <c r="I8" s="41">
        <f>I7+'June 23'!I14</f>
        <v>84</v>
      </c>
      <c r="J8" s="41">
        <f>J7+'June 23'!J14</f>
        <v>78</v>
      </c>
      <c r="K8" s="41">
        <f>K7+'June 23'!K14</f>
        <v>43</v>
      </c>
      <c r="L8" s="41">
        <f>L7+'June 23'!L14</f>
        <v>1</v>
      </c>
      <c r="M8" s="41">
        <f>M7+'June 23'!M14</f>
        <v>0</v>
      </c>
      <c r="N8" s="41">
        <f>N7+'June 23'!N14</f>
        <v>0</v>
      </c>
      <c r="O8" s="41">
        <f>O7+'June 23'!O14</f>
        <v>227</v>
      </c>
      <c r="P8" s="41">
        <f>P7+'June 23'!P14</f>
        <v>345</v>
      </c>
    </row>
    <row r="9" spans="1:16">
      <c r="A9" s="341" t="s">
        <v>14</v>
      </c>
      <c r="B9" s="357">
        <v>1</v>
      </c>
      <c r="C9" s="360" t="s">
        <v>55</v>
      </c>
      <c r="D9" s="346">
        <v>1</v>
      </c>
      <c r="E9" s="346" t="s">
        <v>40</v>
      </c>
      <c r="F9" s="346" t="s">
        <v>53</v>
      </c>
      <c r="G9" s="346" t="s">
        <v>53</v>
      </c>
      <c r="H9" s="346">
        <v>1</v>
      </c>
      <c r="I9" s="346">
        <v>0</v>
      </c>
      <c r="J9" s="346">
        <v>10</v>
      </c>
      <c r="K9" s="346">
        <v>0</v>
      </c>
      <c r="L9" s="346">
        <v>1</v>
      </c>
      <c r="M9" s="346">
        <v>0</v>
      </c>
      <c r="N9" s="346">
        <v>0</v>
      </c>
      <c r="O9" s="346">
        <f t="shared" ref="O9:O59" si="2">SUM(H9:N9)</f>
        <v>12</v>
      </c>
      <c r="P9" s="346">
        <f>D9*O9</f>
        <v>12</v>
      </c>
    </row>
    <row r="10" spans="1:16">
      <c r="A10" s="341"/>
      <c r="B10" s="358"/>
      <c r="C10" s="361"/>
      <c r="D10" s="347"/>
      <c r="E10" s="347"/>
      <c r="F10" s="347"/>
      <c r="G10" s="347"/>
      <c r="H10" s="347"/>
      <c r="I10" s="347"/>
      <c r="J10" s="347"/>
      <c r="K10" s="347"/>
      <c r="L10" s="347"/>
      <c r="M10" s="347"/>
      <c r="N10" s="347"/>
      <c r="O10" s="347"/>
      <c r="P10" s="347"/>
    </row>
    <row r="11" spans="1:16" ht="29">
      <c r="A11" s="341"/>
      <c r="B11" s="24">
        <v>2</v>
      </c>
      <c r="C11" s="10" t="s">
        <v>56</v>
      </c>
      <c r="D11" s="16">
        <v>0.5</v>
      </c>
      <c r="E11" s="16" t="s">
        <v>40</v>
      </c>
      <c r="F11" s="16" t="s">
        <v>54</v>
      </c>
      <c r="G11" s="16" t="s">
        <v>54</v>
      </c>
      <c r="H11" s="16">
        <v>13</v>
      </c>
      <c r="I11" s="16">
        <v>0</v>
      </c>
      <c r="J11" s="16">
        <v>201</v>
      </c>
      <c r="K11" s="16">
        <v>0</v>
      </c>
      <c r="L11" s="16">
        <v>0</v>
      </c>
      <c r="M11" s="16">
        <v>0</v>
      </c>
      <c r="N11" s="16">
        <v>339</v>
      </c>
      <c r="O11" s="3">
        <f t="shared" si="2"/>
        <v>553</v>
      </c>
      <c r="P11" s="3">
        <f>D11*O11</f>
        <v>276.5</v>
      </c>
    </row>
    <row r="12" spans="1:16" ht="15" customHeight="1">
      <c r="A12" s="341"/>
      <c r="B12" s="356">
        <v>3</v>
      </c>
      <c r="C12" s="354" t="s">
        <v>26</v>
      </c>
      <c r="D12" s="16">
        <v>26.25</v>
      </c>
      <c r="E12" s="8" t="s">
        <v>39</v>
      </c>
      <c r="F12" s="16" t="s">
        <v>86</v>
      </c>
      <c r="G12" s="16" t="s">
        <v>59</v>
      </c>
      <c r="H12" s="16">
        <v>0</v>
      </c>
      <c r="I12" s="16">
        <v>0</v>
      </c>
      <c r="J12" s="16">
        <v>110</v>
      </c>
      <c r="K12" s="16">
        <v>0</v>
      </c>
      <c r="L12" s="16">
        <v>0</v>
      </c>
      <c r="M12" s="16">
        <v>0</v>
      </c>
      <c r="N12" s="16">
        <v>0</v>
      </c>
      <c r="O12" s="3">
        <f t="shared" si="2"/>
        <v>110</v>
      </c>
      <c r="P12" s="3">
        <f>D12*O12</f>
        <v>2887.5</v>
      </c>
    </row>
    <row r="13" spans="1:16">
      <c r="A13" s="341"/>
      <c r="B13" s="357"/>
      <c r="C13" s="355"/>
      <c r="D13" s="16"/>
      <c r="E13" s="16"/>
      <c r="F13" s="16"/>
      <c r="G13" s="16"/>
      <c r="H13" s="16"/>
      <c r="I13" s="16"/>
      <c r="J13" s="16"/>
      <c r="K13" s="16"/>
      <c r="L13" s="16"/>
      <c r="M13" s="16"/>
      <c r="N13" s="16"/>
      <c r="O13" s="3"/>
      <c r="P13" s="3"/>
    </row>
    <row r="14" spans="1:16">
      <c r="A14" s="341"/>
      <c r="B14" s="357"/>
      <c r="C14" s="355"/>
      <c r="D14" s="16"/>
      <c r="E14" s="16"/>
      <c r="F14" s="16"/>
      <c r="G14" s="16"/>
      <c r="H14" s="16"/>
      <c r="I14" s="16"/>
      <c r="J14" s="16"/>
      <c r="K14" s="16"/>
      <c r="L14" s="16"/>
      <c r="M14" s="16"/>
      <c r="N14" s="16"/>
      <c r="O14" s="3"/>
      <c r="P14" s="3"/>
    </row>
    <row r="15" spans="1:16">
      <c r="A15" s="341"/>
      <c r="B15" s="357"/>
      <c r="C15" s="355"/>
      <c r="D15" s="16"/>
      <c r="E15" s="16"/>
      <c r="F15" s="16"/>
      <c r="G15" s="16"/>
      <c r="H15" s="16"/>
      <c r="I15" s="16"/>
      <c r="J15" s="16"/>
      <c r="K15" s="16"/>
      <c r="L15" s="16"/>
      <c r="M15" s="16"/>
      <c r="N15" s="16"/>
      <c r="O15" s="3"/>
      <c r="P15" s="3"/>
    </row>
    <row r="16" spans="1:16">
      <c r="A16" s="341"/>
      <c r="B16" s="357"/>
      <c r="C16" s="355"/>
      <c r="D16" s="16"/>
      <c r="E16" s="16"/>
      <c r="F16" s="16"/>
      <c r="G16" s="16"/>
      <c r="H16" s="16"/>
      <c r="I16" s="16"/>
      <c r="J16" s="16"/>
      <c r="K16" s="16"/>
      <c r="L16" s="16"/>
      <c r="M16" s="16"/>
      <c r="N16" s="16"/>
      <c r="O16" s="3"/>
      <c r="P16" s="3"/>
    </row>
    <row r="17" spans="1:16">
      <c r="A17" s="341"/>
      <c r="B17" s="357"/>
      <c r="C17" s="355"/>
      <c r="D17" s="16"/>
      <c r="E17" s="16"/>
      <c r="F17" s="16"/>
      <c r="G17" s="16"/>
      <c r="H17" s="16"/>
      <c r="I17" s="16"/>
      <c r="J17" s="16"/>
      <c r="K17" s="16"/>
      <c r="L17" s="16"/>
      <c r="M17" s="16"/>
      <c r="N17" s="16"/>
      <c r="O17" s="3"/>
      <c r="P17" s="3"/>
    </row>
    <row r="18" spans="1:16">
      <c r="A18" s="341"/>
      <c r="B18" s="357"/>
      <c r="C18" s="355"/>
      <c r="D18" s="16"/>
      <c r="E18" s="16"/>
      <c r="F18" s="16"/>
      <c r="G18" s="16"/>
      <c r="H18" s="16"/>
      <c r="I18" s="16"/>
      <c r="J18" s="16"/>
      <c r="K18" s="16"/>
      <c r="L18" s="16"/>
      <c r="M18" s="16"/>
      <c r="N18" s="16"/>
      <c r="O18" s="3"/>
      <c r="P18" s="3"/>
    </row>
    <row r="19" spans="1:16">
      <c r="A19" s="341"/>
      <c r="B19" s="357"/>
      <c r="C19" s="355"/>
      <c r="D19" s="16"/>
      <c r="E19" s="16"/>
      <c r="F19" s="16"/>
      <c r="G19" s="16"/>
      <c r="H19" s="16"/>
      <c r="I19" s="16"/>
      <c r="J19" s="16"/>
      <c r="K19" s="16"/>
      <c r="L19" s="16"/>
      <c r="M19" s="16"/>
      <c r="N19" s="16"/>
      <c r="O19" s="3"/>
      <c r="P19" s="3"/>
    </row>
    <row r="20" spans="1:16">
      <c r="A20" s="341"/>
      <c r="B20" s="357"/>
      <c r="C20" s="355"/>
      <c r="D20" s="16"/>
      <c r="E20" s="16"/>
      <c r="F20" s="16"/>
      <c r="G20" s="16"/>
      <c r="H20" s="16"/>
      <c r="I20" s="16"/>
      <c r="J20" s="16"/>
      <c r="K20" s="16"/>
      <c r="L20" s="16"/>
      <c r="M20" s="16"/>
      <c r="N20" s="16"/>
      <c r="O20" s="3"/>
      <c r="P20" s="3"/>
    </row>
    <row r="21" spans="1:16">
      <c r="A21" s="341"/>
      <c r="B21" s="357"/>
      <c r="C21" s="355"/>
      <c r="D21" s="16"/>
      <c r="E21" s="16"/>
      <c r="F21" s="16"/>
      <c r="G21" s="16"/>
      <c r="H21" s="16"/>
      <c r="I21" s="16"/>
      <c r="J21" s="16"/>
      <c r="K21" s="16"/>
      <c r="L21" s="16"/>
      <c r="M21" s="16"/>
      <c r="N21" s="16"/>
      <c r="O21" s="3"/>
      <c r="P21" s="3"/>
    </row>
    <row r="22" spans="1:16">
      <c r="A22" s="341"/>
      <c r="B22" s="357"/>
      <c r="C22" s="355"/>
      <c r="D22" s="16"/>
      <c r="E22" s="16"/>
      <c r="F22" s="16"/>
      <c r="G22" s="16"/>
      <c r="H22" s="16"/>
      <c r="I22" s="16"/>
      <c r="J22" s="16"/>
      <c r="K22" s="16"/>
      <c r="L22" s="16"/>
      <c r="M22" s="16"/>
      <c r="N22" s="16"/>
      <c r="O22" s="3"/>
      <c r="P22" s="3"/>
    </row>
    <row r="23" spans="1:16">
      <c r="A23" s="341"/>
      <c r="B23" s="357"/>
      <c r="C23" s="355"/>
      <c r="D23" s="16"/>
      <c r="E23" s="16"/>
      <c r="F23" s="16"/>
      <c r="G23" s="16"/>
      <c r="H23" s="16"/>
      <c r="I23" s="16"/>
      <c r="J23" s="16"/>
      <c r="K23" s="16"/>
      <c r="L23" s="16"/>
      <c r="M23" s="16"/>
      <c r="N23" s="16"/>
      <c r="O23" s="3"/>
      <c r="P23" s="3"/>
    </row>
    <row r="24" spans="1:16">
      <c r="A24" s="341"/>
      <c r="B24" s="357"/>
      <c r="C24" s="355"/>
      <c r="D24" s="16"/>
      <c r="E24" s="16"/>
      <c r="F24" s="16"/>
      <c r="G24" s="16"/>
      <c r="H24" s="16"/>
      <c r="I24" s="16"/>
      <c r="J24" s="16"/>
      <c r="K24" s="16"/>
      <c r="L24" s="16"/>
      <c r="M24" s="16"/>
      <c r="N24" s="16"/>
      <c r="O24" s="3"/>
      <c r="P24" s="3"/>
    </row>
    <row r="25" spans="1:16">
      <c r="A25" s="341"/>
      <c r="B25" s="357"/>
      <c r="C25" s="355"/>
      <c r="D25" s="16"/>
      <c r="E25" s="16"/>
      <c r="F25" s="16"/>
      <c r="G25" s="16"/>
      <c r="H25" s="16"/>
      <c r="I25" s="16"/>
      <c r="J25" s="16"/>
      <c r="K25" s="16"/>
      <c r="L25" s="16"/>
      <c r="M25" s="16"/>
      <c r="N25" s="16"/>
      <c r="O25" s="3"/>
      <c r="P25" s="3"/>
    </row>
    <row r="26" spans="1:16">
      <c r="A26" s="341"/>
      <c r="B26" s="357"/>
      <c r="C26" s="355"/>
      <c r="D26" s="16"/>
      <c r="E26" s="16"/>
      <c r="F26" s="16"/>
      <c r="G26" s="16"/>
      <c r="H26" s="16"/>
      <c r="I26" s="16"/>
      <c r="J26" s="16"/>
      <c r="K26" s="16"/>
      <c r="L26" s="16"/>
      <c r="M26" s="16"/>
      <c r="N26" s="16"/>
      <c r="O26" s="3"/>
      <c r="P26" s="3"/>
    </row>
    <row r="27" spans="1:16">
      <c r="A27" s="341"/>
      <c r="B27" s="357"/>
      <c r="C27" s="355"/>
      <c r="D27" s="16"/>
      <c r="E27" s="16"/>
      <c r="F27" s="16"/>
      <c r="G27" s="16"/>
      <c r="H27" s="16"/>
      <c r="I27" s="16"/>
      <c r="J27" s="16"/>
      <c r="K27" s="16"/>
      <c r="L27" s="16"/>
      <c r="M27" s="16"/>
      <c r="N27" s="16"/>
      <c r="O27" s="3"/>
      <c r="P27" s="3"/>
    </row>
    <row r="28" spans="1:16">
      <c r="A28" s="341"/>
      <c r="B28" s="357"/>
      <c r="C28" s="355"/>
      <c r="D28" s="16"/>
      <c r="E28" s="16"/>
      <c r="F28" s="16"/>
      <c r="G28" s="16"/>
      <c r="H28" s="16"/>
      <c r="I28" s="16"/>
      <c r="J28" s="16"/>
      <c r="K28" s="16"/>
      <c r="L28" s="16"/>
      <c r="M28" s="16"/>
      <c r="N28" s="16"/>
      <c r="O28" s="3"/>
      <c r="P28" s="3"/>
    </row>
    <row r="29" spans="1:16">
      <c r="A29" s="341"/>
      <c r="B29" s="357"/>
      <c r="C29" s="355"/>
      <c r="D29" s="16"/>
      <c r="E29" s="16"/>
      <c r="F29" s="16"/>
      <c r="G29" s="16"/>
      <c r="H29" s="16"/>
      <c r="I29" s="16"/>
      <c r="J29" s="16"/>
      <c r="K29" s="16"/>
      <c r="L29" s="16"/>
      <c r="M29" s="16"/>
      <c r="N29" s="16"/>
      <c r="O29" s="3"/>
      <c r="P29" s="3"/>
    </row>
    <row r="30" spans="1:16">
      <c r="A30" s="341"/>
      <c r="B30" s="357"/>
      <c r="C30" s="355"/>
      <c r="D30" s="16"/>
      <c r="E30" s="16"/>
      <c r="F30" s="16"/>
      <c r="G30" s="16"/>
      <c r="H30" s="16"/>
      <c r="I30" s="16"/>
      <c r="J30" s="16"/>
      <c r="K30" s="16"/>
      <c r="L30" s="16"/>
      <c r="M30" s="16"/>
      <c r="N30" s="16"/>
      <c r="O30" s="3"/>
      <c r="P30" s="3"/>
    </row>
    <row r="31" spans="1:16">
      <c r="A31" s="341"/>
      <c r="B31" s="357"/>
      <c r="C31" s="355"/>
      <c r="D31" s="16"/>
      <c r="E31" s="16"/>
      <c r="F31" s="16"/>
      <c r="G31" s="16"/>
      <c r="H31" s="16"/>
      <c r="I31" s="16"/>
      <c r="J31" s="16"/>
      <c r="K31" s="16"/>
      <c r="L31" s="16"/>
      <c r="M31" s="16"/>
      <c r="N31" s="16"/>
      <c r="O31" s="3"/>
      <c r="P31" s="3"/>
    </row>
    <row r="32" spans="1:16">
      <c r="A32" s="341"/>
      <c r="B32" s="358"/>
      <c r="C32" s="359"/>
      <c r="D32" s="16"/>
      <c r="E32" s="16"/>
      <c r="F32" s="16"/>
      <c r="G32" s="16"/>
      <c r="H32" s="16"/>
      <c r="I32" s="16"/>
      <c r="J32" s="16"/>
      <c r="K32" s="16"/>
      <c r="L32" s="16"/>
      <c r="M32" s="16"/>
      <c r="N32" s="16"/>
      <c r="O32" s="3"/>
      <c r="P32" s="3"/>
    </row>
    <row r="33" spans="1:16">
      <c r="A33" s="341"/>
      <c r="B33" s="356">
        <v>4</v>
      </c>
      <c r="C33" s="354" t="s">
        <v>57</v>
      </c>
      <c r="D33" s="8">
        <v>13.75</v>
      </c>
      <c r="E33" s="8" t="s">
        <v>39</v>
      </c>
      <c r="F33" s="2" t="s">
        <v>58</v>
      </c>
      <c r="G33" s="3" t="s">
        <v>59</v>
      </c>
      <c r="H33" s="3">
        <v>0</v>
      </c>
      <c r="I33" s="3">
        <v>0</v>
      </c>
      <c r="J33" s="3">
        <v>122</v>
      </c>
      <c r="K33" s="3">
        <v>0</v>
      </c>
      <c r="L33" s="3">
        <v>0</v>
      </c>
      <c r="M33" s="3">
        <v>0</v>
      </c>
      <c r="N33" s="3">
        <v>0</v>
      </c>
      <c r="O33" s="3">
        <f t="shared" ref="O33" si="3">SUM(H33:N33)</f>
        <v>122</v>
      </c>
      <c r="P33" s="3">
        <f>D33*O33</f>
        <v>1677.5</v>
      </c>
    </row>
    <row r="34" spans="1:16">
      <c r="A34" s="341"/>
      <c r="B34" s="357"/>
      <c r="C34" s="355"/>
      <c r="D34" s="8"/>
      <c r="E34" s="8"/>
      <c r="F34" s="2"/>
      <c r="G34" s="3"/>
      <c r="H34" s="3"/>
      <c r="I34" s="3"/>
      <c r="J34" s="3"/>
      <c r="K34" s="3"/>
      <c r="L34" s="3"/>
      <c r="M34" s="3"/>
      <c r="N34" s="3"/>
      <c r="O34" s="3"/>
      <c r="P34" s="3"/>
    </row>
    <row r="35" spans="1:16">
      <c r="A35" s="341"/>
      <c r="B35" s="357"/>
      <c r="C35" s="355"/>
      <c r="D35" s="8"/>
      <c r="E35" s="8"/>
      <c r="F35" s="2"/>
      <c r="G35" s="3"/>
      <c r="H35" s="3"/>
      <c r="I35" s="3"/>
      <c r="J35" s="3"/>
      <c r="K35" s="3"/>
      <c r="L35" s="3"/>
      <c r="M35" s="3"/>
      <c r="N35" s="3"/>
      <c r="O35" s="3"/>
      <c r="P35" s="3"/>
    </row>
    <row r="36" spans="1:16">
      <c r="A36" s="341"/>
      <c r="B36" s="357"/>
      <c r="C36" s="355"/>
      <c r="D36" s="8"/>
      <c r="E36" s="8"/>
      <c r="F36" s="2"/>
      <c r="G36" s="3"/>
      <c r="H36" s="3"/>
      <c r="I36" s="3"/>
      <c r="J36" s="3"/>
      <c r="K36" s="3"/>
      <c r="L36" s="3"/>
      <c r="M36" s="3"/>
      <c r="N36" s="3"/>
      <c r="O36" s="3"/>
      <c r="P36" s="3"/>
    </row>
    <row r="37" spans="1:16">
      <c r="A37" s="341"/>
      <c r="B37" s="357"/>
      <c r="C37" s="355"/>
      <c r="D37" s="8"/>
      <c r="E37" s="8"/>
      <c r="F37" s="2"/>
      <c r="G37" s="3"/>
      <c r="H37" s="3"/>
      <c r="I37" s="3"/>
      <c r="J37" s="3"/>
      <c r="K37" s="3"/>
      <c r="L37" s="3"/>
      <c r="M37" s="3"/>
      <c r="N37" s="3"/>
      <c r="O37" s="3"/>
      <c r="P37" s="3"/>
    </row>
    <row r="38" spans="1:16">
      <c r="A38" s="341"/>
      <c r="B38" s="357"/>
      <c r="C38" s="355"/>
      <c r="D38" s="8"/>
      <c r="E38" s="8"/>
      <c r="F38" s="2"/>
      <c r="G38" s="3"/>
      <c r="H38" s="3"/>
      <c r="I38" s="3"/>
      <c r="J38" s="3"/>
      <c r="K38" s="3"/>
      <c r="L38" s="3"/>
      <c r="M38" s="3"/>
      <c r="N38" s="3"/>
      <c r="O38" s="3"/>
      <c r="P38" s="3"/>
    </row>
    <row r="39" spans="1:16">
      <c r="A39" s="341"/>
      <c r="B39" s="357"/>
      <c r="C39" s="355"/>
      <c r="D39" s="8"/>
      <c r="E39" s="8"/>
      <c r="F39" s="2"/>
      <c r="G39" s="3"/>
      <c r="H39" s="3"/>
      <c r="I39" s="3"/>
      <c r="J39" s="3"/>
      <c r="K39" s="3"/>
      <c r="L39" s="3"/>
      <c r="M39" s="3"/>
      <c r="N39" s="3"/>
      <c r="O39" s="3"/>
      <c r="P39" s="3"/>
    </row>
    <row r="40" spans="1:16">
      <c r="A40" s="341"/>
      <c r="B40" s="357"/>
      <c r="C40" s="355"/>
      <c r="D40" s="8"/>
      <c r="E40" s="8"/>
      <c r="F40" s="2"/>
      <c r="G40" s="3"/>
      <c r="H40" s="3"/>
      <c r="I40" s="3"/>
      <c r="J40" s="3"/>
      <c r="K40" s="3"/>
      <c r="L40" s="3"/>
      <c r="M40" s="3"/>
      <c r="N40" s="3"/>
      <c r="O40" s="3"/>
      <c r="P40" s="3"/>
    </row>
    <row r="41" spans="1:16">
      <c r="A41" s="341"/>
      <c r="B41" s="357"/>
      <c r="C41" s="355"/>
      <c r="D41" s="8"/>
      <c r="E41" s="8"/>
      <c r="F41" s="2"/>
      <c r="G41" s="3"/>
      <c r="H41" s="3"/>
      <c r="I41" s="3"/>
      <c r="J41" s="3"/>
      <c r="K41" s="3"/>
      <c r="L41" s="3"/>
      <c r="M41" s="3"/>
      <c r="N41" s="3"/>
      <c r="O41" s="3"/>
      <c r="P41" s="3"/>
    </row>
    <row r="42" spans="1:16">
      <c r="A42" s="341"/>
      <c r="B42" s="357"/>
      <c r="C42" s="355"/>
      <c r="D42" s="8"/>
      <c r="E42" s="8"/>
      <c r="F42" s="2"/>
      <c r="G42" s="3"/>
      <c r="H42" s="3"/>
      <c r="I42" s="3"/>
      <c r="J42" s="3"/>
      <c r="K42" s="3"/>
      <c r="L42" s="3"/>
      <c r="M42" s="3"/>
      <c r="N42" s="3"/>
      <c r="O42" s="3"/>
      <c r="P42" s="3"/>
    </row>
    <row r="43" spans="1:16" ht="102.75" customHeight="1">
      <c r="A43" s="341"/>
      <c r="B43" s="357"/>
      <c r="C43" s="355"/>
      <c r="D43" s="8"/>
      <c r="E43" s="8"/>
      <c r="F43" s="2"/>
      <c r="G43" s="3"/>
      <c r="H43" s="3"/>
      <c r="I43" s="3"/>
      <c r="J43" s="3"/>
      <c r="K43" s="3"/>
      <c r="L43" s="3"/>
      <c r="M43" s="3"/>
      <c r="N43" s="3"/>
      <c r="O43" s="3"/>
      <c r="P43" s="3"/>
    </row>
    <row r="44" spans="1:16">
      <c r="A44" s="341"/>
      <c r="B44" s="357"/>
      <c r="C44" s="355"/>
      <c r="D44" s="8"/>
      <c r="E44" s="8"/>
      <c r="F44" s="2"/>
      <c r="G44" s="3"/>
      <c r="H44" s="3"/>
      <c r="I44" s="3"/>
      <c r="J44" s="3"/>
      <c r="K44" s="3"/>
      <c r="L44" s="3"/>
      <c r="M44" s="3"/>
      <c r="N44" s="3"/>
      <c r="O44" s="3"/>
      <c r="P44" s="3"/>
    </row>
    <row r="45" spans="1:16">
      <c r="A45" s="341"/>
      <c r="B45" s="357"/>
      <c r="C45" s="355"/>
      <c r="D45" s="8"/>
      <c r="E45" s="8"/>
      <c r="F45" s="2"/>
      <c r="G45" s="3"/>
      <c r="H45" s="3"/>
      <c r="I45" s="3"/>
      <c r="J45" s="3"/>
      <c r="K45" s="3"/>
      <c r="L45" s="3"/>
      <c r="M45" s="3"/>
      <c r="N45" s="3"/>
      <c r="O45" s="3"/>
      <c r="P45" s="3"/>
    </row>
    <row r="46" spans="1:16">
      <c r="A46" s="341"/>
      <c r="B46" s="357"/>
      <c r="C46" s="355"/>
      <c r="D46" s="8"/>
      <c r="E46" s="8"/>
      <c r="F46" s="2"/>
      <c r="G46" s="3"/>
      <c r="H46" s="3"/>
      <c r="I46" s="3"/>
      <c r="J46" s="3"/>
      <c r="K46" s="3"/>
      <c r="L46" s="3"/>
      <c r="M46" s="3"/>
      <c r="N46" s="3"/>
      <c r="O46" s="3"/>
      <c r="P46" s="3"/>
    </row>
    <row r="47" spans="1:16">
      <c r="A47" s="341"/>
      <c r="B47" s="357"/>
      <c r="C47" s="355"/>
      <c r="D47" s="8"/>
      <c r="E47" s="8"/>
      <c r="F47" s="2"/>
      <c r="G47" s="3"/>
      <c r="H47" s="3"/>
      <c r="I47" s="3"/>
      <c r="J47" s="3"/>
      <c r="K47" s="3"/>
      <c r="L47" s="3"/>
      <c r="M47" s="3"/>
      <c r="N47" s="3"/>
      <c r="O47" s="3"/>
      <c r="P47" s="3"/>
    </row>
    <row r="48" spans="1:16">
      <c r="A48" s="341"/>
      <c r="B48" s="357"/>
      <c r="C48" s="355"/>
      <c r="D48" s="8"/>
      <c r="E48" s="8"/>
      <c r="F48" s="2"/>
      <c r="G48" s="3"/>
      <c r="H48" s="3"/>
      <c r="I48" s="3"/>
      <c r="J48" s="3"/>
      <c r="K48" s="3"/>
      <c r="L48" s="3"/>
      <c r="M48" s="3"/>
      <c r="N48" s="3"/>
      <c r="O48" s="3"/>
      <c r="P48" s="3"/>
    </row>
    <row r="49" spans="1:16" ht="45" customHeight="1">
      <c r="A49" s="341"/>
      <c r="B49" s="356">
        <v>5</v>
      </c>
      <c r="C49" s="354" t="s">
        <v>60</v>
      </c>
      <c r="D49" s="16">
        <v>1</v>
      </c>
      <c r="E49" s="16" t="s">
        <v>40</v>
      </c>
      <c r="F49" s="16" t="s">
        <v>65</v>
      </c>
      <c r="G49" s="16" t="s">
        <v>65</v>
      </c>
      <c r="H49" s="16">
        <v>3</v>
      </c>
      <c r="I49" s="16">
        <v>0</v>
      </c>
      <c r="J49" s="16">
        <v>11</v>
      </c>
      <c r="K49" s="16">
        <v>0</v>
      </c>
      <c r="L49" s="16">
        <v>2</v>
      </c>
      <c r="M49" s="16">
        <v>0</v>
      </c>
      <c r="N49" s="16">
        <v>0</v>
      </c>
      <c r="O49" s="3">
        <f t="shared" si="2"/>
        <v>16</v>
      </c>
      <c r="P49" s="3">
        <f>D49*O49</f>
        <v>16</v>
      </c>
    </row>
    <row r="50" spans="1:16">
      <c r="A50" s="341"/>
      <c r="B50" s="358"/>
      <c r="C50" s="359"/>
      <c r="D50" s="16"/>
      <c r="E50" s="16"/>
      <c r="F50" s="16"/>
      <c r="G50" s="16"/>
      <c r="H50" s="16"/>
      <c r="I50" s="16"/>
      <c r="J50" s="16"/>
      <c r="K50" s="16"/>
      <c r="L50" s="16"/>
      <c r="M50" s="16"/>
      <c r="N50" s="16"/>
      <c r="O50" s="3"/>
      <c r="P50" s="3"/>
    </row>
    <row r="51" spans="1:16" ht="29">
      <c r="A51" s="341"/>
      <c r="B51" s="24">
        <v>6</v>
      </c>
      <c r="C51" s="10" t="s">
        <v>61</v>
      </c>
      <c r="D51" s="16">
        <v>1</v>
      </c>
      <c r="E51" s="16" t="s">
        <v>39</v>
      </c>
      <c r="F51" s="16" t="s">
        <v>66</v>
      </c>
      <c r="G51" s="16" t="s">
        <v>66</v>
      </c>
      <c r="H51" s="16">
        <v>0</v>
      </c>
      <c r="I51" s="16">
        <v>0</v>
      </c>
      <c r="J51" s="16">
        <v>14</v>
      </c>
      <c r="K51" s="16">
        <v>0</v>
      </c>
      <c r="L51" s="16">
        <v>2</v>
      </c>
      <c r="M51" s="16">
        <v>0</v>
      </c>
      <c r="N51" s="16">
        <v>0</v>
      </c>
      <c r="O51" s="3">
        <f t="shared" si="2"/>
        <v>16</v>
      </c>
      <c r="P51" s="3">
        <f>D51*O51</f>
        <v>16</v>
      </c>
    </row>
    <row r="52" spans="1:16">
      <c r="A52" s="341"/>
      <c r="B52" s="356">
        <v>7</v>
      </c>
      <c r="C52" s="354" t="s">
        <v>62</v>
      </c>
      <c r="D52" s="16">
        <v>2.75</v>
      </c>
      <c r="E52" s="16" t="s">
        <v>39</v>
      </c>
      <c r="F52" s="16" t="s">
        <v>67</v>
      </c>
      <c r="G52" s="16" t="s">
        <v>68</v>
      </c>
      <c r="H52" s="16">
        <v>10</v>
      </c>
      <c r="I52" s="16">
        <v>0</v>
      </c>
      <c r="J52" s="16">
        <v>12</v>
      </c>
      <c r="K52" s="16">
        <v>0</v>
      </c>
      <c r="L52" s="16">
        <v>0</v>
      </c>
      <c r="M52" s="16">
        <v>0</v>
      </c>
      <c r="N52" s="16">
        <v>0</v>
      </c>
      <c r="O52" s="3">
        <f t="shared" si="2"/>
        <v>22</v>
      </c>
      <c r="P52" s="3">
        <f>D52*O52</f>
        <v>60.5</v>
      </c>
    </row>
    <row r="53" spans="1:16">
      <c r="A53" s="341"/>
      <c r="B53" s="357"/>
      <c r="C53" s="355"/>
      <c r="D53" s="16"/>
      <c r="E53" s="16"/>
      <c r="F53" s="16"/>
      <c r="G53" s="16"/>
      <c r="H53" s="16"/>
      <c r="I53" s="16"/>
      <c r="J53" s="16"/>
      <c r="K53" s="16"/>
      <c r="L53" s="16"/>
      <c r="M53" s="16"/>
      <c r="N53" s="16"/>
      <c r="O53" s="3"/>
      <c r="P53" s="3"/>
    </row>
    <row r="54" spans="1:16">
      <c r="A54" s="341"/>
      <c r="B54" s="357"/>
      <c r="C54" s="355"/>
      <c r="D54" s="16"/>
      <c r="E54" s="16"/>
      <c r="F54" s="16"/>
      <c r="G54" s="16"/>
      <c r="H54" s="16"/>
      <c r="I54" s="16"/>
      <c r="J54" s="16"/>
      <c r="K54" s="16"/>
      <c r="L54" s="16"/>
      <c r="M54" s="16"/>
      <c r="N54" s="16"/>
      <c r="O54" s="3"/>
      <c r="P54" s="3"/>
    </row>
    <row r="55" spans="1:16">
      <c r="A55" s="341"/>
      <c r="B55" s="357"/>
      <c r="C55" s="355"/>
      <c r="D55" s="16"/>
      <c r="E55" s="16"/>
      <c r="F55" s="16"/>
      <c r="G55" s="16"/>
      <c r="H55" s="16"/>
      <c r="I55" s="16"/>
      <c r="J55" s="16"/>
      <c r="K55" s="16"/>
      <c r="L55" s="16"/>
      <c r="M55" s="16"/>
      <c r="N55" s="16"/>
      <c r="O55" s="3"/>
      <c r="P55" s="3"/>
    </row>
    <row r="56" spans="1:16">
      <c r="A56" s="341"/>
      <c r="B56" s="358"/>
      <c r="C56" s="359"/>
      <c r="D56" s="16"/>
      <c r="E56" s="16"/>
      <c r="F56" s="16"/>
      <c r="G56" s="16"/>
      <c r="H56" s="16"/>
      <c r="I56" s="16"/>
      <c r="J56" s="16"/>
      <c r="K56" s="16"/>
      <c r="L56" s="16"/>
      <c r="M56" s="16"/>
      <c r="N56" s="16"/>
      <c r="O56" s="3"/>
      <c r="P56" s="3"/>
    </row>
    <row r="57" spans="1:16" ht="60" customHeight="1">
      <c r="A57" s="341"/>
      <c r="B57" s="356">
        <v>8</v>
      </c>
      <c r="C57" s="354" t="s">
        <v>63</v>
      </c>
      <c r="D57" s="16">
        <v>0.5</v>
      </c>
      <c r="E57" s="16" t="s">
        <v>40</v>
      </c>
      <c r="F57" s="16" t="s">
        <v>68</v>
      </c>
      <c r="G57" s="16" t="s">
        <v>68</v>
      </c>
      <c r="H57" s="16">
        <v>18</v>
      </c>
      <c r="I57" s="16">
        <v>635</v>
      </c>
      <c r="J57" s="16">
        <v>87</v>
      </c>
      <c r="K57" s="16">
        <v>699</v>
      </c>
      <c r="L57" s="16">
        <v>0</v>
      </c>
      <c r="M57" s="16">
        <v>0</v>
      </c>
      <c r="N57" s="16">
        <v>37</v>
      </c>
      <c r="O57" s="3">
        <f t="shared" si="2"/>
        <v>1476</v>
      </c>
      <c r="P57" s="3">
        <f>D57*O57</f>
        <v>738</v>
      </c>
    </row>
    <row r="58" spans="1:16">
      <c r="A58" s="341"/>
      <c r="B58" s="358"/>
      <c r="C58" s="359"/>
      <c r="D58" s="16"/>
      <c r="E58" s="16"/>
      <c r="F58" s="16"/>
      <c r="G58" s="16"/>
      <c r="H58" s="16"/>
      <c r="I58" s="16"/>
      <c r="J58" s="16"/>
      <c r="K58" s="16"/>
      <c r="L58" s="16"/>
      <c r="M58" s="16"/>
      <c r="N58" s="16"/>
      <c r="O58" s="3"/>
      <c r="P58" s="3"/>
    </row>
    <row r="59" spans="1:16">
      <c r="A59" s="341"/>
      <c r="B59" s="356">
        <v>9</v>
      </c>
      <c r="C59" s="354" t="s">
        <v>64</v>
      </c>
      <c r="D59" s="16">
        <v>1.25</v>
      </c>
      <c r="E59" s="16" t="s">
        <v>39</v>
      </c>
      <c r="F59" s="16" t="s">
        <v>69</v>
      </c>
      <c r="G59" s="16" t="s">
        <v>70</v>
      </c>
      <c r="H59" s="16">
        <v>0</v>
      </c>
      <c r="I59" s="16">
        <v>0</v>
      </c>
      <c r="J59" s="16">
        <v>52</v>
      </c>
      <c r="K59" s="16">
        <v>0</v>
      </c>
      <c r="L59" s="16">
        <v>0</v>
      </c>
      <c r="M59" s="16">
        <v>0</v>
      </c>
      <c r="N59" s="16">
        <v>0</v>
      </c>
      <c r="O59" s="3">
        <f t="shared" si="2"/>
        <v>52</v>
      </c>
      <c r="P59" s="3">
        <f>D59*O59</f>
        <v>65</v>
      </c>
    </row>
    <row r="60" spans="1:16">
      <c r="A60" s="9"/>
      <c r="B60" s="357"/>
      <c r="C60" s="355"/>
      <c r="D60" s="16"/>
      <c r="E60" s="16"/>
      <c r="F60" s="16"/>
      <c r="G60" s="16"/>
      <c r="H60" s="16"/>
      <c r="I60" s="16"/>
      <c r="J60" s="16"/>
      <c r="K60" s="16"/>
      <c r="L60" s="16"/>
      <c r="M60" s="16"/>
      <c r="N60" s="16"/>
      <c r="O60" s="3"/>
      <c r="P60" s="3"/>
    </row>
    <row r="61" spans="1:16">
      <c r="A61" s="9"/>
      <c r="B61" s="357"/>
      <c r="C61" s="355"/>
      <c r="D61" s="16"/>
      <c r="E61" s="16"/>
      <c r="F61" s="16"/>
      <c r="G61" s="16"/>
      <c r="H61" s="16"/>
      <c r="I61" s="16"/>
      <c r="J61" s="16"/>
      <c r="K61" s="16"/>
      <c r="L61" s="16"/>
      <c r="M61" s="16"/>
      <c r="N61" s="16"/>
      <c r="O61" s="3"/>
      <c r="P61" s="3"/>
    </row>
    <row r="62" spans="1:16">
      <c r="A62" s="9"/>
      <c r="B62" s="358"/>
      <c r="C62" s="359"/>
      <c r="D62" s="16"/>
      <c r="E62" s="16"/>
      <c r="F62" s="16"/>
      <c r="G62" s="16"/>
      <c r="H62" s="16"/>
      <c r="I62" s="16"/>
      <c r="J62" s="16"/>
      <c r="K62" s="16"/>
      <c r="L62" s="16"/>
      <c r="M62" s="16"/>
      <c r="N62" s="16"/>
      <c r="O62" s="3"/>
      <c r="P62" s="3"/>
    </row>
    <row r="63" spans="1:16">
      <c r="A63" s="9"/>
      <c r="B63" s="27"/>
      <c r="C63" s="43" t="s">
        <v>84</v>
      </c>
      <c r="D63" s="34">
        <f>SUM(D9:D62)</f>
        <v>48</v>
      </c>
      <c r="E63" s="16"/>
      <c r="F63" s="16"/>
      <c r="G63" s="16"/>
      <c r="H63" s="34">
        <f t="shared" ref="H63:P63" si="4">SUM(H9:H62)</f>
        <v>45</v>
      </c>
      <c r="I63" s="34">
        <f t="shared" si="4"/>
        <v>635</v>
      </c>
      <c r="J63" s="34">
        <f t="shared" si="4"/>
        <v>619</v>
      </c>
      <c r="K63" s="34">
        <f t="shared" si="4"/>
        <v>699</v>
      </c>
      <c r="L63" s="34">
        <f t="shared" si="4"/>
        <v>5</v>
      </c>
      <c r="M63" s="34">
        <f t="shared" si="4"/>
        <v>0</v>
      </c>
      <c r="N63" s="34">
        <f t="shared" si="4"/>
        <v>376</v>
      </c>
      <c r="O63" s="34">
        <f t="shared" si="4"/>
        <v>2379</v>
      </c>
      <c r="P63" s="34">
        <f t="shared" si="4"/>
        <v>5749</v>
      </c>
    </row>
    <row r="64" spans="1:16">
      <c r="A64" s="9"/>
      <c r="B64" s="27"/>
      <c r="C64" s="43" t="s">
        <v>85</v>
      </c>
      <c r="D64" s="34">
        <f>D63+'June 23'!D53</f>
        <v>212</v>
      </c>
      <c r="E64" s="16"/>
      <c r="F64" s="16"/>
      <c r="G64" s="16"/>
      <c r="H64" s="34">
        <f>H63+'June 23'!H53</f>
        <v>109</v>
      </c>
      <c r="I64" s="34">
        <f>I63+'June 23'!I53</f>
        <v>636</v>
      </c>
      <c r="J64" s="34">
        <f>J63+'June 23'!J53</f>
        <v>1536</v>
      </c>
      <c r="K64" s="34">
        <f>K63+'June 23'!K53</f>
        <v>699</v>
      </c>
      <c r="L64" s="34">
        <f>L63+'June 23'!L53</f>
        <v>50</v>
      </c>
      <c r="M64" s="34">
        <f>M63+'June 23'!M53</f>
        <v>0</v>
      </c>
      <c r="N64" s="34">
        <f>N63+'June 23'!N53</f>
        <v>438</v>
      </c>
      <c r="O64" s="34">
        <f>O63+'June 23'!O53</f>
        <v>3468</v>
      </c>
      <c r="P64" s="34">
        <f>P63+'June 23'!P53</f>
        <v>19609</v>
      </c>
    </row>
    <row r="65" spans="1:24" ht="24" customHeight="1">
      <c r="A65" s="328" t="s">
        <v>20</v>
      </c>
      <c r="B65" s="6">
        <v>1</v>
      </c>
      <c r="C65" s="7" t="s">
        <v>48</v>
      </c>
      <c r="D65" s="8"/>
      <c r="E65" s="8"/>
      <c r="F65" s="3"/>
      <c r="G65" s="3"/>
      <c r="H65" s="3"/>
      <c r="I65" s="3"/>
      <c r="J65" s="3"/>
      <c r="K65" s="3"/>
      <c r="L65" s="3"/>
      <c r="M65" s="3"/>
      <c r="N65" s="3"/>
      <c r="O65" s="3"/>
      <c r="P65" s="3"/>
    </row>
    <row r="66" spans="1:24" ht="26.25" customHeight="1">
      <c r="A66" s="328"/>
      <c r="B66" s="6">
        <v>2</v>
      </c>
      <c r="C66" s="7"/>
      <c r="D66" s="8"/>
      <c r="E66" s="8"/>
      <c r="F66" s="3"/>
      <c r="G66" s="3"/>
      <c r="H66" s="3"/>
      <c r="I66" s="3"/>
      <c r="J66" s="3"/>
      <c r="K66" s="3"/>
      <c r="L66" s="3"/>
      <c r="M66" s="3"/>
      <c r="N66" s="3"/>
      <c r="O66" s="3"/>
      <c r="P66" s="3"/>
    </row>
    <row r="67" spans="1:24" ht="15" customHeight="1">
      <c r="A67" s="304" t="s">
        <v>21</v>
      </c>
      <c r="B67" s="305"/>
      <c r="C67" s="305"/>
      <c r="D67" s="305"/>
      <c r="E67" s="305"/>
      <c r="F67" s="305"/>
      <c r="G67" s="305"/>
      <c r="H67" s="305"/>
      <c r="I67" s="305"/>
      <c r="J67" s="305"/>
      <c r="K67" s="305"/>
      <c r="L67" s="305"/>
      <c r="M67" s="305"/>
      <c r="N67" s="305"/>
      <c r="O67" s="305"/>
      <c r="P67" s="306"/>
    </row>
    <row r="68" spans="1:24" ht="49.5" customHeight="1">
      <c r="A68" s="304" t="s">
        <v>71</v>
      </c>
      <c r="B68" s="305"/>
      <c r="C68" s="305"/>
      <c r="D68" s="305"/>
      <c r="E68" s="305"/>
      <c r="F68" s="305"/>
      <c r="G68" s="305"/>
      <c r="H68" s="305"/>
      <c r="I68" s="305"/>
      <c r="J68" s="305"/>
      <c r="K68" s="305"/>
      <c r="L68" s="305"/>
      <c r="M68" s="305"/>
      <c r="N68" s="305"/>
      <c r="O68" s="305"/>
      <c r="P68" s="306"/>
    </row>
    <row r="71" spans="1:24" ht="15" customHeight="1">
      <c r="A71" s="324" t="s">
        <v>18</v>
      </c>
      <c r="B71" s="327" t="s">
        <v>23</v>
      </c>
      <c r="C71" s="327"/>
      <c r="D71" s="327"/>
      <c r="E71" s="327"/>
      <c r="F71" s="327"/>
      <c r="G71" s="327"/>
      <c r="H71" s="327"/>
      <c r="I71" s="327"/>
      <c r="J71" s="327"/>
      <c r="K71" s="327"/>
      <c r="L71" s="327"/>
      <c r="M71" s="327"/>
      <c r="N71" s="21"/>
      <c r="O71" s="21"/>
      <c r="P71" s="36"/>
      <c r="Q71" s="309" t="s">
        <v>13</v>
      </c>
      <c r="R71" s="310"/>
      <c r="S71" s="310"/>
      <c r="T71" s="310"/>
      <c r="U71" s="310"/>
      <c r="V71" s="310"/>
      <c r="W71" s="310"/>
      <c r="X71" s="311"/>
    </row>
    <row r="72" spans="1:24" ht="22.5" customHeight="1">
      <c r="A72" s="324"/>
      <c r="B72" s="327" t="s">
        <v>10</v>
      </c>
      <c r="C72" s="327"/>
      <c r="D72" s="327"/>
      <c r="E72" s="327"/>
      <c r="F72" s="327" t="s">
        <v>11</v>
      </c>
      <c r="G72" s="327"/>
      <c r="H72" s="327"/>
      <c r="I72" s="309" t="s">
        <v>12</v>
      </c>
      <c r="J72" s="310"/>
      <c r="K72" s="310"/>
      <c r="L72" s="310"/>
      <c r="M72" s="310"/>
      <c r="N72" s="310"/>
      <c r="O72" s="311"/>
      <c r="P72" s="32"/>
      <c r="Q72" s="312"/>
      <c r="R72" s="313"/>
      <c r="S72" s="313"/>
      <c r="T72" s="313"/>
      <c r="U72" s="313"/>
      <c r="V72" s="313"/>
      <c r="W72" s="313"/>
      <c r="X72" s="314"/>
    </row>
    <row r="73" spans="1:24">
      <c r="A73" s="324"/>
      <c r="B73" s="327"/>
      <c r="C73" s="327"/>
      <c r="D73" s="327"/>
      <c r="E73" s="327"/>
      <c r="F73" s="327"/>
      <c r="G73" s="327"/>
      <c r="H73" s="327"/>
      <c r="I73" s="315"/>
      <c r="J73" s="316"/>
      <c r="K73" s="316"/>
      <c r="L73" s="316"/>
      <c r="M73" s="316"/>
      <c r="N73" s="316"/>
      <c r="O73" s="317"/>
      <c r="P73" s="32"/>
      <c r="Q73" s="312"/>
      <c r="R73" s="313"/>
      <c r="S73" s="313"/>
      <c r="T73" s="313"/>
      <c r="U73" s="313"/>
      <c r="V73" s="313"/>
      <c r="W73" s="313"/>
      <c r="X73" s="314"/>
    </row>
    <row r="74" spans="1:24" ht="22.5" customHeight="1">
      <c r="A74" s="4">
        <v>1</v>
      </c>
      <c r="B74" s="324">
        <v>2</v>
      </c>
      <c r="C74" s="324"/>
      <c r="D74" s="324"/>
      <c r="E74" s="324"/>
      <c r="F74" s="324">
        <v>3</v>
      </c>
      <c r="G74" s="324"/>
      <c r="H74" s="324"/>
      <c r="I74" s="301">
        <v>4</v>
      </c>
      <c r="J74" s="302"/>
      <c r="K74" s="302"/>
      <c r="L74" s="302"/>
      <c r="M74" s="302"/>
      <c r="N74" s="302"/>
      <c r="O74" s="303"/>
      <c r="P74" s="42"/>
      <c r="Q74" s="315"/>
      <c r="R74" s="316"/>
      <c r="S74" s="316"/>
      <c r="T74" s="316"/>
      <c r="U74" s="316"/>
      <c r="V74" s="316"/>
      <c r="W74" s="316"/>
      <c r="X74" s="317"/>
    </row>
    <row r="75" spans="1:24" ht="35.25" customHeight="1">
      <c r="A75" s="6">
        <v>1</v>
      </c>
      <c r="B75" s="332" t="s">
        <v>72</v>
      </c>
      <c r="C75" s="332"/>
      <c r="D75" s="332"/>
      <c r="E75" s="332"/>
      <c r="F75" s="326" t="s">
        <v>73</v>
      </c>
      <c r="G75" s="326"/>
      <c r="H75" s="326"/>
      <c r="I75" s="362" t="s">
        <v>78</v>
      </c>
      <c r="J75" s="363"/>
      <c r="K75" s="363"/>
      <c r="L75" s="363"/>
      <c r="M75" s="363"/>
      <c r="N75" s="363"/>
      <c r="O75" s="364"/>
      <c r="P75" s="28"/>
      <c r="Q75" s="348" t="s">
        <v>75</v>
      </c>
      <c r="R75" s="349"/>
      <c r="S75" s="349"/>
      <c r="T75" s="349"/>
      <c r="U75" s="349"/>
      <c r="V75" s="349"/>
      <c r="W75" s="349"/>
      <c r="X75" s="350"/>
    </row>
    <row r="76" spans="1:24" ht="33.75" customHeight="1">
      <c r="A76" s="6">
        <v>2</v>
      </c>
      <c r="B76" s="332" t="s">
        <v>72</v>
      </c>
      <c r="C76" s="332"/>
      <c r="D76" s="332"/>
      <c r="E76" s="332"/>
      <c r="F76" s="326" t="s">
        <v>74</v>
      </c>
      <c r="G76" s="326"/>
      <c r="H76" s="326"/>
      <c r="I76" s="365"/>
      <c r="J76" s="366"/>
      <c r="K76" s="366"/>
      <c r="L76" s="366"/>
      <c r="M76" s="366"/>
      <c r="N76" s="366"/>
      <c r="O76" s="367"/>
      <c r="P76" s="29"/>
      <c r="Q76" s="351"/>
      <c r="R76" s="352"/>
      <c r="S76" s="352"/>
      <c r="T76" s="352"/>
      <c r="U76" s="352"/>
      <c r="V76" s="352"/>
      <c r="W76" s="352"/>
      <c r="X76" s="353"/>
    </row>
    <row r="77" spans="1:24" ht="111.75" customHeight="1">
      <c r="A77" s="6"/>
      <c r="B77" s="3"/>
      <c r="C77" s="3"/>
      <c r="D77" s="3"/>
      <c r="E77" s="3"/>
      <c r="F77" s="14"/>
      <c r="G77" s="14"/>
      <c r="H77" s="14"/>
      <c r="I77" s="14"/>
      <c r="J77" s="14"/>
      <c r="K77" s="14"/>
      <c r="L77" s="14"/>
      <c r="M77" s="14"/>
      <c r="N77" s="10"/>
      <c r="O77" s="10"/>
      <c r="P77" s="40"/>
      <c r="Q77" s="318" t="s">
        <v>76</v>
      </c>
      <c r="R77" s="319"/>
      <c r="S77" s="319"/>
      <c r="T77" s="319"/>
      <c r="U77" s="319"/>
      <c r="V77" s="319"/>
      <c r="W77" s="319"/>
      <c r="X77" s="320"/>
    </row>
    <row r="78" spans="1:24" ht="139.5" customHeight="1">
      <c r="A78" s="6"/>
      <c r="B78" s="3"/>
      <c r="C78" s="3"/>
      <c r="D78" s="3"/>
      <c r="E78" s="3"/>
      <c r="F78" s="14"/>
      <c r="G78" s="14"/>
      <c r="H78" s="14"/>
      <c r="I78" s="14"/>
      <c r="J78" s="14"/>
      <c r="K78" s="14"/>
      <c r="L78" s="14"/>
      <c r="M78" s="14"/>
      <c r="N78" s="23"/>
      <c r="O78" s="23"/>
      <c r="P78" s="39"/>
      <c r="Q78" s="318" t="s">
        <v>77</v>
      </c>
      <c r="R78" s="319"/>
      <c r="S78" s="319"/>
      <c r="T78" s="319"/>
      <c r="U78" s="319"/>
      <c r="V78" s="319"/>
      <c r="W78" s="319"/>
      <c r="X78" s="320"/>
    </row>
    <row r="79" spans="1:24">
      <c r="A79" s="18"/>
      <c r="B79" s="19"/>
      <c r="C79" s="19"/>
      <c r="D79" s="19"/>
      <c r="E79" s="19"/>
      <c r="F79" s="20"/>
      <c r="G79" s="20"/>
      <c r="H79" s="20"/>
      <c r="I79" s="20"/>
      <c r="J79" s="20"/>
      <c r="K79" s="20"/>
      <c r="L79" s="20"/>
      <c r="M79" s="20"/>
      <c r="N79" s="308"/>
      <c r="O79" s="308"/>
      <c r="P79" s="308"/>
      <c r="Q79" s="308"/>
      <c r="R79" s="308"/>
      <c r="S79" s="308"/>
      <c r="T79" s="308"/>
      <c r="U79" s="308"/>
      <c r="V79" s="308"/>
      <c r="W79" s="308"/>
      <c r="X79" s="308"/>
    </row>
    <row r="80" spans="1:24" ht="25.5" customHeight="1">
      <c r="N80" s="307"/>
      <c r="O80" s="307"/>
      <c r="P80" s="307"/>
      <c r="Q80" s="307"/>
      <c r="R80" s="307"/>
      <c r="S80" s="307"/>
      <c r="T80" s="307"/>
      <c r="U80" s="307"/>
      <c r="V80" s="307"/>
      <c r="W80" s="307"/>
      <c r="X80" s="307"/>
    </row>
    <row r="81" ht="25.5" customHeight="1"/>
  </sheetData>
  <mergeCells count="67">
    <mergeCell ref="A1:P1"/>
    <mergeCell ref="B76:E76"/>
    <mergeCell ref="F76:H76"/>
    <mergeCell ref="I72:O73"/>
    <mergeCell ref="I74:O74"/>
    <mergeCell ref="I75:O76"/>
    <mergeCell ref="B74:E74"/>
    <mergeCell ref="F74:H74"/>
    <mergeCell ref="F72:H73"/>
    <mergeCell ref="F3:G3"/>
    <mergeCell ref="H3:O3"/>
    <mergeCell ref="O4:O5"/>
    <mergeCell ref="P4:P5"/>
    <mergeCell ref="J4:K4"/>
    <mergeCell ref="A3:A5"/>
    <mergeCell ref="B3:B5"/>
    <mergeCell ref="C3:C4"/>
    <mergeCell ref="D3:D5"/>
    <mergeCell ref="E3:E5"/>
    <mergeCell ref="J9:J10"/>
    <mergeCell ref="I9:I10"/>
    <mergeCell ref="D9:D10"/>
    <mergeCell ref="E9:E10"/>
    <mergeCell ref="F9:F10"/>
    <mergeCell ref="G9:G10"/>
    <mergeCell ref="H9:H10"/>
    <mergeCell ref="A65:A66"/>
    <mergeCell ref="B49:B50"/>
    <mergeCell ref="B52:B56"/>
    <mergeCell ref="B57:B58"/>
    <mergeCell ref="B59:B62"/>
    <mergeCell ref="C49:C50"/>
    <mergeCell ref="C52:C56"/>
    <mergeCell ref="C57:C58"/>
    <mergeCell ref="C59:C62"/>
    <mergeCell ref="B9:B10"/>
    <mergeCell ref="C9:C10"/>
    <mergeCell ref="C12:C32"/>
    <mergeCell ref="B12:B32"/>
    <mergeCell ref="B75:E75"/>
    <mergeCell ref="F75:H75"/>
    <mergeCell ref="Q77:X77"/>
    <mergeCell ref="A71:A73"/>
    <mergeCell ref="B71:M71"/>
    <mergeCell ref="Q71:X74"/>
    <mergeCell ref="B72:E73"/>
    <mergeCell ref="Q78:X78"/>
    <mergeCell ref="Q75:X76"/>
    <mergeCell ref="P9:P10"/>
    <mergeCell ref="N79:X79"/>
    <mergeCell ref="N80:X80"/>
    <mergeCell ref="A2:P2"/>
    <mergeCell ref="A67:P67"/>
    <mergeCell ref="A68:P68"/>
    <mergeCell ref="K9:K10"/>
    <mergeCell ref="L4:M4"/>
    <mergeCell ref="N4:N5"/>
    <mergeCell ref="F4:F5"/>
    <mergeCell ref="G4:G5"/>
    <mergeCell ref="H4:I4"/>
    <mergeCell ref="L9:L10"/>
    <mergeCell ref="M9:M10"/>
    <mergeCell ref="N9:N10"/>
    <mergeCell ref="O9:O10"/>
    <mergeCell ref="C33:C48"/>
    <mergeCell ref="B33:B48"/>
    <mergeCell ref="A9:A59"/>
  </mergeCells>
  <pageMargins left="0.7" right="0.7" top="0.75" bottom="0.75" header="0.3" footer="0.3"/>
  <pageSetup paperSize="9" scale="79" orientation="landscape" r:id="rId1"/>
  <rowBreaks count="3" manualBreakCount="3">
    <brk id="26" max="23" man="1"/>
    <brk id="48" max="23" man="1"/>
    <brk id="70"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19"/>
  <sheetViews>
    <sheetView topLeftCell="A91" zoomScaleNormal="100" workbookViewId="0">
      <selection sqref="A1:P2"/>
    </sheetView>
  </sheetViews>
  <sheetFormatPr defaultColWidth="26.7265625" defaultRowHeight="14.5"/>
  <cols>
    <col min="1" max="1" width="23" customWidth="1"/>
    <col min="2" max="2" width="4.1796875" bestFit="1" customWidth="1"/>
    <col min="3" max="3" width="28.7265625" customWidth="1"/>
    <col min="4" max="4" width="11.54296875" customWidth="1"/>
    <col min="5" max="5" width="15.54296875" customWidth="1"/>
    <col min="6" max="7" width="12" customWidth="1"/>
    <col min="8" max="8" width="5.54296875" bestFit="1" customWidth="1"/>
    <col min="9" max="9" width="5.453125" bestFit="1" customWidth="1"/>
    <col min="10" max="10" width="5.81640625" customWidth="1"/>
    <col min="11" max="11" width="5.453125" bestFit="1" customWidth="1"/>
    <col min="12" max="12" width="5.54296875" bestFit="1" customWidth="1"/>
    <col min="13" max="13" width="5.453125" bestFit="1" customWidth="1"/>
    <col min="14" max="14" width="7.26953125" customWidth="1"/>
    <col min="15" max="15" width="6.1796875" customWidth="1"/>
    <col min="16" max="16" width="7.1796875" customWidth="1"/>
    <col min="17" max="17" width="14.81640625" customWidth="1"/>
    <col min="18" max="18" width="11.7265625" bestFit="1" customWidth="1"/>
    <col min="19" max="19" width="16" customWidth="1"/>
    <col min="20" max="20" width="13.453125" customWidth="1"/>
    <col min="21" max="21" width="20" customWidth="1"/>
    <col min="22" max="22" width="15.7265625" customWidth="1"/>
    <col min="23" max="23" width="20.26953125" customWidth="1"/>
    <col min="24" max="24" width="23.453125" bestFit="1" customWidth="1"/>
  </cols>
  <sheetData>
    <row r="1" spans="1:16">
      <c r="A1" s="301" t="s">
        <v>87</v>
      </c>
      <c r="B1" s="302"/>
      <c r="C1" s="302"/>
      <c r="D1" s="302"/>
      <c r="E1" s="302"/>
      <c r="F1" s="302"/>
      <c r="G1" s="302"/>
      <c r="H1" s="302"/>
      <c r="I1" s="302"/>
      <c r="J1" s="302"/>
      <c r="K1" s="302"/>
      <c r="L1" s="302"/>
      <c r="M1" s="302"/>
      <c r="N1" s="302"/>
      <c r="O1" s="302"/>
      <c r="P1" s="303"/>
    </row>
    <row r="2" spans="1:16">
      <c r="A2" s="301" t="s">
        <v>24</v>
      </c>
      <c r="B2" s="302"/>
      <c r="C2" s="302"/>
      <c r="D2" s="302"/>
      <c r="E2" s="302"/>
      <c r="F2" s="302"/>
      <c r="G2" s="302"/>
      <c r="H2" s="302"/>
      <c r="I2" s="302"/>
      <c r="J2" s="302"/>
      <c r="K2" s="302"/>
      <c r="L2" s="302"/>
      <c r="M2" s="302"/>
      <c r="N2" s="302"/>
      <c r="O2" s="302"/>
      <c r="P2" s="303"/>
    </row>
    <row r="3" spans="1:16">
      <c r="A3" s="329" t="s">
        <v>17</v>
      </c>
      <c r="B3" s="343" t="s">
        <v>18</v>
      </c>
      <c r="C3" s="309" t="s">
        <v>19</v>
      </c>
      <c r="D3" s="343" t="s">
        <v>15</v>
      </c>
      <c r="E3" s="343" t="s">
        <v>42</v>
      </c>
      <c r="F3" s="324" t="s">
        <v>0</v>
      </c>
      <c r="G3" s="324"/>
      <c r="H3" s="301" t="s">
        <v>3</v>
      </c>
      <c r="I3" s="302"/>
      <c r="J3" s="302"/>
      <c r="K3" s="302"/>
      <c r="L3" s="302"/>
      <c r="M3" s="302"/>
      <c r="N3" s="302"/>
      <c r="O3" s="303"/>
      <c r="P3" s="26"/>
    </row>
    <row r="4" spans="1:16" ht="33" customHeight="1">
      <c r="A4" s="342"/>
      <c r="B4" s="344"/>
      <c r="C4" s="315"/>
      <c r="D4" s="344"/>
      <c r="E4" s="344"/>
      <c r="F4" s="329" t="s">
        <v>1</v>
      </c>
      <c r="G4" s="329" t="s">
        <v>2</v>
      </c>
      <c r="H4" s="324" t="s">
        <v>4</v>
      </c>
      <c r="I4" s="324"/>
      <c r="J4" s="324" t="s">
        <v>7</v>
      </c>
      <c r="K4" s="324"/>
      <c r="L4" s="324" t="s">
        <v>8</v>
      </c>
      <c r="M4" s="324"/>
      <c r="N4" s="343" t="s">
        <v>43</v>
      </c>
      <c r="O4" s="329" t="s">
        <v>9</v>
      </c>
      <c r="P4" s="343" t="s">
        <v>81</v>
      </c>
    </row>
    <row r="5" spans="1:16">
      <c r="A5" s="330"/>
      <c r="B5" s="345"/>
      <c r="C5" s="5" t="s">
        <v>10</v>
      </c>
      <c r="D5" s="345"/>
      <c r="E5" s="345"/>
      <c r="F5" s="330"/>
      <c r="G5" s="330"/>
      <c r="H5" s="4" t="s">
        <v>5</v>
      </c>
      <c r="I5" s="4" t="s">
        <v>6</v>
      </c>
      <c r="J5" s="4" t="s">
        <v>5</v>
      </c>
      <c r="K5" s="4" t="s">
        <v>6</v>
      </c>
      <c r="L5" s="4" t="s">
        <v>5</v>
      </c>
      <c r="M5" s="4" t="s">
        <v>6</v>
      </c>
      <c r="N5" s="345"/>
      <c r="O5" s="330"/>
      <c r="P5" s="345"/>
    </row>
    <row r="6" spans="1:16">
      <c r="A6" s="379" t="s">
        <v>79</v>
      </c>
      <c r="B6" s="356">
        <v>1</v>
      </c>
      <c r="C6" s="354" t="s">
        <v>91</v>
      </c>
      <c r="D6" s="16">
        <v>1.75</v>
      </c>
      <c r="E6" s="16" t="s">
        <v>39</v>
      </c>
      <c r="F6" s="16" t="s">
        <v>98</v>
      </c>
      <c r="G6" s="16" t="s">
        <v>99</v>
      </c>
      <c r="H6" s="16">
        <v>0</v>
      </c>
      <c r="I6" s="16">
        <v>0</v>
      </c>
      <c r="J6" s="16">
        <v>22</v>
      </c>
      <c r="K6" s="16">
        <v>0</v>
      </c>
      <c r="L6" s="16">
        <v>0</v>
      </c>
      <c r="M6" s="16">
        <v>0</v>
      </c>
      <c r="N6" s="16">
        <v>0</v>
      </c>
      <c r="O6" s="3">
        <f t="shared" ref="O6" si="0">SUM(H6:N6)</f>
        <v>22</v>
      </c>
      <c r="P6" s="3">
        <f>D6*O6</f>
        <v>38.5</v>
      </c>
    </row>
    <row r="7" spans="1:16">
      <c r="A7" s="380"/>
      <c r="B7" s="357"/>
      <c r="C7" s="355"/>
      <c r="D7" s="8"/>
      <c r="E7" s="8"/>
      <c r="F7" s="3"/>
      <c r="G7" s="3"/>
      <c r="H7" s="3"/>
      <c r="I7" s="3"/>
      <c r="J7" s="3"/>
      <c r="K7" s="3"/>
      <c r="L7" s="3"/>
      <c r="M7" s="3"/>
      <c r="N7" s="8"/>
      <c r="O7" s="16"/>
      <c r="P7" s="16"/>
    </row>
    <row r="8" spans="1:16">
      <c r="A8" s="380"/>
      <c r="B8" s="357"/>
      <c r="C8" s="355"/>
      <c r="D8" s="8"/>
      <c r="E8" s="8"/>
      <c r="F8" s="3"/>
      <c r="G8" s="3"/>
      <c r="H8" s="3"/>
      <c r="I8" s="3"/>
      <c r="J8" s="3"/>
      <c r="K8" s="3"/>
      <c r="L8" s="3"/>
      <c r="M8" s="3"/>
      <c r="N8" s="8"/>
      <c r="O8" s="16"/>
      <c r="P8" s="16"/>
    </row>
    <row r="9" spans="1:16">
      <c r="A9" s="380"/>
      <c r="B9" s="357"/>
      <c r="C9" s="355"/>
      <c r="D9" s="8"/>
      <c r="E9" s="8"/>
      <c r="F9" s="3"/>
      <c r="G9" s="3"/>
      <c r="H9" s="3"/>
      <c r="I9" s="3"/>
      <c r="J9" s="3"/>
      <c r="K9" s="3"/>
      <c r="L9" s="3"/>
      <c r="M9" s="3"/>
      <c r="N9" s="8"/>
      <c r="O9" s="16"/>
      <c r="P9" s="16"/>
    </row>
    <row r="10" spans="1:16">
      <c r="A10" s="380"/>
      <c r="B10" s="357"/>
      <c r="C10" s="355"/>
      <c r="D10" s="8"/>
      <c r="E10" s="8"/>
      <c r="F10" s="3"/>
      <c r="G10" s="3"/>
      <c r="H10" s="3"/>
      <c r="I10" s="3"/>
      <c r="J10" s="3"/>
      <c r="K10" s="3"/>
      <c r="L10" s="3"/>
      <c r="M10" s="3"/>
      <c r="N10" s="8"/>
      <c r="O10" s="16"/>
      <c r="P10" s="16"/>
    </row>
    <row r="11" spans="1:16">
      <c r="A11" s="380"/>
      <c r="B11" s="357"/>
      <c r="C11" s="355"/>
      <c r="D11" s="8"/>
      <c r="E11" s="8"/>
      <c r="F11" s="3"/>
      <c r="G11" s="3"/>
      <c r="H11" s="3"/>
      <c r="I11" s="3"/>
      <c r="J11" s="3"/>
      <c r="K11" s="3"/>
      <c r="L11" s="3"/>
      <c r="M11" s="3"/>
      <c r="N11" s="8"/>
      <c r="O11" s="16"/>
      <c r="P11" s="16"/>
    </row>
    <row r="12" spans="1:16">
      <c r="A12" s="380"/>
      <c r="B12" s="358"/>
      <c r="C12" s="359"/>
      <c r="D12" s="8"/>
      <c r="E12" s="8"/>
      <c r="F12" s="3"/>
      <c r="G12" s="3"/>
      <c r="H12" s="3"/>
      <c r="I12" s="3"/>
      <c r="J12" s="3"/>
      <c r="K12" s="3"/>
      <c r="L12" s="3"/>
      <c r="M12" s="3"/>
      <c r="N12" s="8"/>
      <c r="O12" s="16"/>
      <c r="P12" s="16"/>
    </row>
    <row r="13" spans="1:16">
      <c r="A13" s="380"/>
      <c r="B13" s="24"/>
      <c r="C13" s="43" t="s">
        <v>88</v>
      </c>
      <c r="D13" s="24">
        <f>SUM(D6:D12)</f>
        <v>1.75</v>
      </c>
      <c r="E13" s="24"/>
      <c r="F13" s="30"/>
      <c r="G13" s="30"/>
      <c r="H13" s="24">
        <f t="shared" ref="H13:P13" si="1">SUM(H6:H12)</f>
        <v>0</v>
      </c>
      <c r="I13" s="24">
        <f t="shared" si="1"/>
        <v>0</v>
      </c>
      <c r="J13" s="24">
        <f t="shared" si="1"/>
        <v>22</v>
      </c>
      <c r="K13" s="24">
        <f t="shared" si="1"/>
        <v>0</v>
      </c>
      <c r="L13" s="24">
        <f t="shared" si="1"/>
        <v>0</v>
      </c>
      <c r="M13" s="24">
        <f t="shared" si="1"/>
        <v>0</v>
      </c>
      <c r="N13" s="24">
        <f t="shared" si="1"/>
        <v>0</v>
      </c>
      <c r="O13" s="24">
        <f t="shared" si="1"/>
        <v>22</v>
      </c>
      <c r="P13" s="24">
        <f t="shared" si="1"/>
        <v>38.5</v>
      </c>
    </row>
    <row r="14" spans="1:16">
      <c r="A14" s="381"/>
      <c r="B14" s="24"/>
      <c r="C14" s="43" t="s">
        <v>89</v>
      </c>
      <c r="D14" s="55">
        <f>D13+'July 23'!D8</f>
        <v>8.75</v>
      </c>
      <c r="E14" s="24"/>
      <c r="F14" s="30"/>
      <c r="G14" s="30"/>
      <c r="H14" s="41">
        <f>H13+'July 23'!H8</f>
        <v>21</v>
      </c>
      <c r="I14" s="41">
        <f>I13+'July 23'!I8</f>
        <v>84</v>
      </c>
      <c r="J14" s="41">
        <f>J13+'July 23'!J8</f>
        <v>100</v>
      </c>
      <c r="K14" s="41">
        <f>K13+'July 23'!K8</f>
        <v>43</v>
      </c>
      <c r="L14" s="41">
        <f>L13+'July 23'!L8</f>
        <v>1</v>
      </c>
      <c r="M14" s="41">
        <f>M13+'July 23'!M8</f>
        <v>0</v>
      </c>
      <c r="N14" s="41">
        <f>N13+'July 23'!N8</f>
        <v>0</v>
      </c>
      <c r="O14" s="41">
        <f>O13+'July 23'!O8</f>
        <v>249</v>
      </c>
      <c r="P14" s="41">
        <f>P13+'July 23'!P8</f>
        <v>383.5</v>
      </c>
    </row>
    <row r="15" spans="1:16" ht="15" customHeight="1">
      <c r="A15" s="382" t="s">
        <v>14</v>
      </c>
      <c r="B15" s="356">
        <v>2</v>
      </c>
      <c r="C15" s="354" t="s">
        <v>26</v>
      </c>
      <c r="D15" s="16">
        <f>18*1.25</f>
        <v>22.5</v>
      </c>
      <c r="E15" s="8" t="s">
        <v>39</v>
      </c>
      <c r="F15" s="16" t="s">
        <v>100</v>
      </c>
      <c r="G15" s="16" t="s">
        <v>101</v>
      </c>
      <c r="H15" s="16">
        <v>0</v>
      </c>
      <c r="I15" s="16">
        <v>0</v>
      </c>
      <c r="J15" s="16">
        <v>109</v>
      </c>
      <c r="K15" s="16">
        <v>0</v>
      </c>
      <c r="L15" s="16">
        <v>0</v>
      </c>
      <c r="M15" s="16">
        <v>0</v>
      </c>
      <c r="N15" s="16">
        <v>0</v>
      </c>
      <c r="O15" s="3">
        <f t="shared" ref="O15:O101" si="2">SUM(H15:N15)</f>
        <v>109</v>
      </c>
      <c r="P15" s="3">
        <f>D15*O15</f>
        <v>2452.5</v>
      </c>
    </row>
    <row r="16" spans="1:16">
      <c r="A16" s="383"/>
      <c r="B16" s="357"/>
      <c r="C16" s="355"/>
      <c r="D16" s="16"/>
      <c r="E16" s="16"/>
      <c r="F16" s="16"/>
      <c r="G16" s="16"/>
      <c r="H16" s="16"/>
      <c r="I16" s="16"/>
      <c r="J16" s="16"/>
      <c r="K16" s="16"/>
      <c r="L16" s="16"/>
      <c r="M16" s="16"/>
      <c r="N16" s="16"/>
      <c r="O16" s="3"/>
      <c r="P16" s="3"/>
    </row>
    <row r="17" spans="1:16">
      <c r="A17" s="383"/>
      <c r="B17" s="357"/>
      <c r="C17" s="355"/>
      <c r="D17" s="16"/>
      <c r="E17" s="16"/>
      <c r="F17" s="16"/>
      <c r="G17" s="16"/>
      <c r="H17" s="16"/>
      <c r="I17" s="16"/>
      <c r="J17" s="16"/>
      <c r="K17" s="16"/>
      <c r="L17" s="16"/>
      <c r="M17" s="16"/>
      <c r="N17" s="16"/>
      <c r="O17" s="3"/>
      <c r="P17" s="3"/>
    </row>
    <row r="18" spans="1:16">
      <c r="A18" s="383"/>
      <c r="B18" s="357"/>
      <c r="C18" s="355"/>
      <c r="D18" s="16"/>
      <c r="E18" s="16"/>
      <c r="F18" s="16"/>
      <c r="G18" s="16"/>
      <c r="H18" s="16"/>
      <c r="I18" s="16"/>
      <c r="J18" s="16"/>
      <c r="K18" s="16"/>
      <c r="L18" s="16"/>
      <c r="M18" s="16"/>
      <c r="N18" s="16"/>
      <c r="O18" s="3"/>
      <c r="P18" s="3"/>
    </row>
    <row r="19" spans="1:16">
      <c r="A19" s="383"/>
      <c r="B19" s="357"/>
      <c r="C19" s="355"/>
      <c r="D19" s="16"/>
      <c r="E19" s="16"/>
      <c r="F19" s="16"/>
      <c r="G19" s="16"/>
      <c r="H19" s="16"/>
      <c r="I19" s="16"/>
      <c r="J19" s="16"/>
      <c r="K19" s="16"/>
      <c r="L19" s="16"/>
      <c r="M19" s="16"/>
      <c r="N19" s="16"/>
      <c r="O19" s="3"/>
      <c r="P19" s="3"/>
    </row>
    <row r="20" spans="1:16">
      <c r="A20" s="383"/>
      <c r="B20" s="357"/>
      <c r="C20" s="355"/>
      <c r="D20" s="16"/>
      <c r="E20" s="16"/>
      <c r="F20" s="16"/>
      <c r="G20" s="16"/>
      <c r="H20" s="16"/>
      <c r="I20" s="16"/>
      <c r="J20" s="16"/>
      <c r="K20" s="16"/>
      <c r="L20" s="16"/>
      <c r="M20" s="16"/>
      <c r="N20" s="16"/>
      <c r="O20" s="3"/>
      <c r="P20" s="3"/>
    </row>
    <row r="21" spans="1:16">
      <c r="A21" s="383"/>
      <c r="B21" s="357"/>
      <c r="C21" s="355"/>
      <c r="D21" s="16"/>
      <c r="E21" s="16"/>
      <c r="F21" s="16"/>
      <c r="G21" s="16"/>
      <c r="H21" s="16"/>
      <c r="I21" s="16"/>
      <c r="J21" s="16"/>
      <c r="K21" s="16"/>
      <c r="L21" s="16"/>
      <c r="M21" s="16"/>
      <c r="N21" s="16"/>
      <c r="O21" s="3"/>
      <c r="P21" s="3"/>
    </row>
    <row r="22" spans="1:16">
      <c r="A22" s="383"/>
      <c r="B22" s="357"/>
      <c r="C22" s="355"/>
      <c r="D22" s="16"/>
      <c r="E22" s="16"/>
      <c r="F22" s="16"/>
      <c r="G22" s="16"/>
      <c r="H22" s="16"/>
      <c r="I22" s="16"/>
      <c r="J22" s="16"/>
      <c r="K22" s="16"/>
      <c r="L22" s="16"/>
      <c r="M22" s="16"/>
      <c r="N22" s="16"/>
      <c r="O22" s="3"/>
      <c r="P22" s="3"/>
    </row>
    <row r="23" spans="1:16">
      <c r="A23" s="383"/>
      <c r="B23" s="357"/>
      <c r="C23" s="355"/>
      <c r="D23" s="16"/>
      <c r="E23" s="16"/>
      <c r="F23" s="16"/>
      <c r="G23" s="16"/>
      <c r="H23" s="16"/>
      <c r="I23" s="16"/>
      <c r="J23" s="16"/>
      <c r="K23" s="16"/>
      <c r="L23" s="16"/>
      <c r="M23" s="16"/>
      <c r="N23" s="16"/>
      <c r="O23" s="3"/>
      <c r="P23" s="3"/>
    </row>
    <row r="24" spans="1:16">
      <c r="A24" s="383"/>
      <c r="B24" s="357"/>
      <c r="C24" s="355"/>
      <c r="D24" s="16"/>
      <c r="E24" s="16"/>
      <c r="F24" s="16"/>
      <c r="G24" s="16"/>
      <c r="H24" s="16"/>
      <c r="I24" s="16"/>
      <c r="J24" s="16"/>
      <c r="K24" s="16"/>
      <c r="L24" s="16"/>
      <c r="M24" s="16"/>
      <c r="N24" s="16"/>
      <c r="O24" s="3"/>
      <c r="P24" s="3"/>
    </row>
    <row r="25" spans="1:16">
      <c r="A25" s="383"/>
      <c r="B25" s="357"/>
      <c r="C25" s="355"/>
      <c r="D25" s="16"/>
      <c r="E25" s="16"/>
      <c r="F25" s="16"/>
      <c r="G25" s="16"/>
      <c r="H25" s="16"/>
      <c r="I25" s="16"/>
      <c r="J25" s="16"/>
      <c r="K25" s="16"/>
      <c r="L25" s="16"/>
      <c r="M25" s="16"/>
      <c r="N25" s="16"/>
      <c r="O25" s="3"/>
      <c r="P25" s="3"/>
    </row>
    <row r="26" spans="1:16">
      <c r="A26" s="383"/>
      <c r="B26" s="357"/>
      <c r="C26" s="355"/>
      <c r="D26" s="16"/>
      <c r="E26" s="16"/>
      <c r="F26" s="16"/>
      <c r="G26" s="16"/>
      <c r="H26" s="16"/>
      <c r="I26" s="16"/>
      <c r="J26" s="16"/>
      <c r="K26" s="16"/>
      <c r="L26" s="16"/>
      <c r="M26" s="16"/>
      <c r="N26" s="16"/>
      <c r="O26" s="3"/>
      <c r="P26" s="3"/>
    </row>
    <row r="27" spans="1:16">
      <c r="A27" s="383"/>
      <c r="B27" s="357"/>
      <c r="C27" s="355"/>
      <c r="D27" s="16"/>
      <c r="E27" s="16"/>
      <c r="F27" s="16"/>
      <c r="G27" s="16"/>
      <c r="H27" s="16"/>
      <c r="I27" s="16"/>
      <c r="J27" s="16"/>
      <c r="K27" s="16"/>
      <c r="L27" s="16"/>
      <c r="M27" s="16"/>
      <c r="N27" s="16"/>
      <c r="O27" s="3"/>
      <c r="P27" s="3"/>
    </row>
    <row r="28" spans="1:16">
      <c r="A28" s="383"/>
      <c r="B28" s="357"/>
      <c r="C28" s="355"/>
      <c r="D28" s="16"/>
      <c r="E28" s="16"/>
      <c r="F28" s="16"/>
      <c r="G28" s="16"/>
      <c r="H28" s="16"/>
      <c r="I28" s="16"/>
      <c r="J28" s="16"/>
      <c r="K28" s="16"/>
      <c r="L28" s="16"/>
      <c r="M28" s="16"/>
      <c r="N28" s="16"/>
      <c r="O28" s="3"/>
      <c r="P28" s="3"/>
    </row>
    <row r="29" spans="1:16">
      <c r="A29" s="383"/>
      <c r="B29" s="357"/>
      <c r="C29" s="355"/>
      <c r="D29" s="16"/>
      <c r="E29" s="16"/>
      <c r="F29" s="16"/>
      <c r="G29" s="16"/>
      <c r="H29" s="16"/>
      <c r="I29" s="16"/>
      <c r="J29" s="16"/>
      <c r="K29" s="16"/>
      <c r="L29" s="16"/>
      <c r="M29" s="16"/>
      <c r="N29" s="16"/>
      <c r="O29" s="3"/>
      <c r="P29" s="3"/>
    </row>
    <row r="30" spans="1:16">
      <c r="A30" s="383"/>
      <c r="B30" s="357"/>
      <c r="C30" s="355"/>
      <c r="D30" s="16"/>
      <c r="E30" s="16"/>
      <c r="F30" s="16"/>
      <c r="G30" s="16"/>
      <c r="H30" s="16"/>
      <c r="I30" s="16"/>
      <c r="J30" s="16"/>
      <c r="K30" s="16"/>
      <c r="L30" s="16"/>
      <c r="M30" s="16"/>
      <c r="N30" s="16"/>
      <c r="O30" s="3"/>
      <c r="P30" s="3"/>
    </row>
    <row r="31" spans="1:16">
      <c r="A31" s="383"/>
      <c r="B31" s="357"/>
      <c r="C31" s="355"/>
      <c r="D31" s="16"/>
      <c r="E31" s="16"/>
      <c r="F31" s="16"/>
      <c r="G31" s="16"/>
      <c r="H31" s="16"/>
      <c r="I31" s="16"/>
      <c r="J31" s="16"/>
      <c r="K31" s="16"/>
      <c r="L31" s="16"/>
      <c r="M31" s="16"/>
      <c r="N31" s="16"/>
      <c r="O31" s="3"/>
      <c r="P31" s="3"/>
    </row>
    <row r="32" spans="1:16">
      <c r="A32" s="383"/>
      <c r="B32" s="357"/>
      <c r="C32" s="355"/>
      <c r="D32" s="16"/>
      <c r="E32" s="16"/>
      <c r="F32" s="16"/>
      <c r="G32" s="16"/>
      <c r="H32" s="16"/>
      <c r="I32" s="16"/>
      <c r="J32" s="16"/>
      <c r="K32" s="16"/>
      <c r="L32" s="16"/>
      <c r="M32" s="16"/>
      <c r="N32" s="16"/>
      <c r="O32" s="3"/>
      <c r="P32" s="3"/>
    </row>
    <row r="33" spans="1:16">
      <c r="A33" s="383"/>
      <c r="B33" s="357"/>
      <c r="C33" s="355"/>
      <c r="D33" s="16"/>
      <c r="E33" s="16"/>
      <c r="F33" s="16"/>
      <c r="G33" s="16"/>
      <c r="H33" s="16"/>
      <c r="I33" s="16"/>
      <c r="J33" s="16"/>
      <c r="K33" s="16"/>
      <c r="L33" s="16"/>
      <c r="M33" s="16"/>
      <c r="N33" s="16"/>
      <c r="O33" s="3"/>
      <c r="P33" s="3"/>
    </row>
    <row r="34" spans="1:16">
      <c r="A34" s="383"/>
      <c r="B34" s="357"/>
      <c r="C34" s="355"/>
      <c r="D34" s="16"/>
      <c r="E34" s="16"/>
      <c r="F34" s="16"/>
      <c r="G34" s="16"/>
      <c r="H34" s="16"/>
      <c r="I34" s="16"/>
      <c r="J34" s="16"/>
      <c r="K34" s="16"/>
      <c r="L34" s="16"/>
      <c r="M34" s="16"/>
      <c r="N34" s="16"/>
      <c r="O34" s="3"/>
      <c r="P34" s="3"/>
    </row>
    <row r="35" spans="1:16">
      <c r="A35" s="383"/>
      <c r="B35" s="357"/>
      <c r="C35" s="355"/>
      <c r="D35" s="16"/>
      <c r="E35" s="16"/>
      <c r="F35" s="16"/>
      <c r="G35" s="16"/>
      <c r="H35" s="16"/>
      <c r="I35" s="16"/>
      <c r="J35" s="16"/>
      <c r="K35" s="16"/>
      <c r="L35" s="16"/>
      <c r="M35" s="16"/>
      <c r="N35" s="16"/>
      <c r="O35" s="3"/>
      <c r="P35" s="3"/>
    </row>
    <row r="36" spans="1:16">
      <c r="A36" s="383"/>
      <c r="B36" s="357"/>
      <c r="C36" s="355"/>
      <c r="D36" s="16"/>
      <c r="E36" s="16"/>
      <c r="F36" s="16"/>
      <c r="G36" s="16"/>
      <c r="H36" s="16"/>
      <c r="I36" s="16"/>
      <c r="J36" s="16"/>
      <c r="K36" s="16"/>
      <c r="L36" s="16"/>
      <c r="M36" s="16"/>
      <c r="N36" s="16"/>
      <c r="O36" s="3"/>
      <c r="P36" s="3"/>
    </row>
    <row r="37" spans="1:16">
      <c r="A37" s="383"/>
      <c r="B37" s="357"/>
      <c r="C37" s="355"/>
      <c r="D37" s="16"/>
      <c r="E37" s="16"/>
      <c r="F37" s="16"/>
      <c r="G37" s="16"/>
      <c r="H37" s="16"/>
      <c r="I37" s="16"/>
      <c r="J37" s="16"/>
      <c r="K37" s="16"/>
      <c r="L37" s="16"/>
      <c r="M37" s="16"/>
      <c r="N37" s="16"/>
      <c r="O37" s="3"/>
      <c r="P37" s="3"/>
    </row>
    <row r="38" spans="1:16">
      <c r="A38" s="383"/>
      <c r="B38" s="357"/>
      <c r="C38" s="355"/>
      <c r="D38" s="16"/>
      <c r="E38" s="16"/>
      <c r="F38" s="16"/>
      <c r="G38" s="16"/>
      <c r="H38" s="16"/>
      <c r="I38" s="16"/>
      <c r="J38" s="16"/>
      <c r="K38" s="16"/>
      <c r="L38" s="16"/>
      <c r="M38" s="16"/>
      <c r="N38" s="16"/>
      <c r="O38" s="3"/>
      <c r="P38" s="3"/>
    </row>
    <row r="39" spans="1:16">
      <c r="A39" s="383"/>
      <c r="B39" s="357"/>
      <c r="C39" s="355"/>
      <c r="D39" s="16"/>
      <c r="E39" s="16"/>
      <c r="F39" s="16"/>
      <c r="G39" s="16"/>
      <c r="H39" s="16"/>
      <c r="I39" s="16"/>
      <c r="J39" s="16"/>
      <c r="K39" s="16"/>
      <c r="L39" s="16"/>
      <c r="M39" s="16"/>
      <c r="N39" s="16"/>
      <c r="O39" s="3"/>
      <c r="P39" s="3"/>
    </row>
    <row r="40" spans="1:16">
      <c r="A40" s="383"/>
      <c r="B40" s="357"/>
      <c r="C40" s="355"/>
      <c r="D40" s="16"/>
      <c r="E40" s="16"/>
      <c r="F40" s="16"/>
      <c r="G40" s="16"/>
      <c r="H40" s="16"/>
      <c r="I40" s="16"/>
      <c r="J40" s="16"/>
      <c r="K40" s="16"/>
      <c r="L40" s="16"/>
      <c r="M40" s="16"/>
      <c r="N40" s="16"/>
      <c r="O40" s="3"/>
      <c r="P40" s="3"/>
    </row>
    <row r="41" spans="1:16">
      <c r="A41" s="383"/>
      <c r="B41" s="357"/>
      <c r="C41" s="355"/>
      <c r="D41" s="16"/>
      <c r="E41" s="16"/>
      <c r="F41" s="16"/>
      <c r="G41" s="16"/>
      <c r="H41" s="16"/>
      <c r="I41" s="16"/>
      <c r="J41" s="16"/>
      <c r="K41" s="16"/>
      <c r="L41" s="16"/>
      <c r="M41" s="16"/>
      <c r="N41" s="16"/>
      <c r="O41" s="3"/>
      <c r="P41" s="3"/>
    </row>
    <row r="42" spans="1:16">
      <c r="A42" s="383"/>
      <c r="B42" s="357"/>
      <c r="C42" s="355"/>
      <c r="D42" s="16"/>
      <c r="E42" s="16"/>
      <c r="F42" s="16"/>
      <c r="G42" s="16"/>
      <c r="H42" s="16"/>
      <c r="I42" s="16"/>
      <c r="J42" s="16"/>
      <c r="K42" s="16"/>
      <c r="L42" s="16"/>
      <c r="M42" s="16"/>
      <c r="N42" s="16"/>
      <c r="O42" s="3"/>
      <c r="P42" s="3"/>
    </row>
    <row r="43" spans="1:16">
      <c r="A43" s="383"/>
      <c r="B43" s="357"/>
      <c r="C43" s="355"/>
      <c r="D43" s="16"/>
      <c r="E43" s="16"/>
      <c r="F43" s="16"/>
      <c r="G43" s="16"/>
      <c r="H43" s="16"/>
      <c r="I43" s="16"/>
      <c r="J43" s="16"/>
      <c r="K43" s="16"/>
      <c r="L43" s="16"/>
      <c r="M43" s="16"/>
      <c r="N43" s="16"/>
      <c r="O43" s="3"/>
      <c r="P43" s="3"/>
    </row>
    <row r="44" spans="1:16">
      <c r="A44" s="383"/>
      <c r="B44" s="357"/>
      <c r="C44" s="355"/>
      <c r="D44" s="16"/>
      <c r="E44" s="16"/>
      <c r="F44" s="16"/>
      <c r="G44" s="16"/>
      <c r="H44" s="16"/>
      <c r="I44" s="16"/>
      <c r="J44" s="16"/>
      <c r="K44" s="16"/>
      <c r="L44" s="16"/>
      <c r="M44" s="16"/>
      <c r="N44" s="16"/>
      <c r="O44" s="3"/>
      <c r="P44" s="3"/>
    </row>
    <row r="45" spans="1:16">
      <c r="A45" s="383"/>
      <c r="B45" s="357"/>
      <c r="C45" s="355"/>
      <c r="D45" s="16"/>
      <c r="E45" s="16"/>
      <c r="F45" s="16"/>
      <c r="G45" s="16"/>
      <c r="H45" s="16"/>
      <c r="I45" s="16"/>
      <c r="J45" s="16"/>
      <c r="K45" s="16"/>
      <c r="L45" s="16"/>
      <c r="M45" s="16"/>
      <c r="N45" s="16"/>
      <c r="O45" s="3"/>
      <c r="P45" s="3"/>
    </row>
    <row r="46" spans="1:16">
      <c r="A46" s="383"/>
      <c r="B46" s="357"/>
      <c r="C46" s="355"/>
      <c r="D46" s="16"/>
      <c r="E46" s="16"/>
      <c r="F46" s="16"/>
      <c r="G46" s="16"/>
      <c r="H46" s="16"/>
      <c r="I46" s="16"/>
      <c r="J46" s="16"/>
      <c r="K46" s="16"/>
      <c r="L46" s="16"/>
      <c r="M46" s="16"/>
      <c r="N46" s="16"/>
      <c r="O46" s="3"/>
      <c r="P46" s="3"/>
    </row>
    <row r="47" spans="1:16">
      <c r="A47" s="383"/>
      <c r="B47" s="357"/>
      <c r="C47" s="355"/>
      <c r="D47" s="16"/>
      <c r="E47" s="16"/>
      <c r="F47" s="16"/>
      <c r="G47" s="16"/>
      <c r="H47" s="16"/>
      <c r="I47" s="16"/>
      <c r="J47" s="16"/>
      <c r="K47" s="16"/>
      <c r="L47" s="16"/>
      <c r="M47" s="16"/>
      <c r="N47" s="16"/>
      <c r="O47" s="3"/>
      <c r="P47" s="3"/>
    </row>
    <row r="48" spans="1:16">
      <c r="A48" s="383"/>
      <c r="B48" s="357"/>
      <c r="C48" s="355"/>
      <c r="D48" s="16"/>
      <c r="E48" s="16"/>
      <c r="F48" s="16"/>
      <c r="G48" s="16"/>
      <c r="H48" s="16"/>
      <c r="I48" s="16"/>
      <c r="J48" s="16"/>
      <c r="K48" s="16"/>
      <c r="L48" s="16"/>
      <c r="M48" s="16"/>
      <c r="N48" s="16"/>
      <c r="O48" s="3"/>
      <c r="P48" s="3"/>
    </row>
    <row r="49" spans="1:16">
      <c r="A49" s="383"/>
      <c r="B49" s="357"/>
      <c r="C49" s="355"/>
      <c r="D49" s="16"/>
      <c r="E49" s="16"/>
      <c r="F49" s="16"/>
      <c r="G49" s="16"/>
      <c r="H49" s="16"/>
      <c r="I49" s="16"/>
      <c r="J49" s="16"/>
      <c r="K49" s="16"/>
      <c r="L49" s="16"/>
      <c r="M49" s="16"/>
      <c r="N49" s="16"/>
      <c r="O49" s="3"/>
      <c r="P49" s="3"/>
    </row>
    <row r="50" spans="1:16">
      <c r="A50" s="383"/>
      <c r="B50" s="357"/>
      <c r="C50" s="355"/>
      <c r="D50" s="16"/>
      <c r="E50" s="16"/>
      <c r="F50" s="16"/>
      <c r="G50" s="16"/>
      <c r="H50" s="16"/>
      <c r="I50" s="16"/>
      <c r="J50" s="16"/>
      <c r="K50" s="16"/>
      <c r="L50" s="16"/>
      <c r="M50" s="16"/>
      <c r="N50" s="16"/>
      <c r="O50" s="3"/>
      <c r="P50" s="3"/>
    </row>
    <row r="51" spans="1:16">
      <c r="A51" s="383"/>
      <c r="B51" s="357"/>
      <c r="C51" s="355"/>
      <c r="D51" s="16"/>
      <c r="E51" s="16"/>
      <c r="F51" s="16"/>
      <c r="G51" s="16"/>
      <c r="H51" s="16"/>
      <c r="I51" s="16"/>
      <c r="J51" s="16"/>
      <c r="K51" s="16"/>
      <c r="L51" s="16"/>
      <c r="M51" s="16"/>
      <c r="N51" s="16"/>
      <c r="O51" s="3"/>
      <c r="P51" s="3"/>
    </row>
    <row r="52" spans="1:16">
      <c r="A52" s="383"/>
      <c r="B52" s="357"/>
      <c r="C52" s="355"/>
      <c r="D52" s="16"/>
      <c r="E52" s="16"/>
      <c r="F52" s="16"/>
      <c r="G52" s="16"/>
      <c r="H52" s="16"/>
      <c r="I52" s="16"/>
      <c r="J52" s="16"/>
      <c r="K52" s="16"/>
      <c r="L52" s="16"/>
      <c r="M52" s="16"/>
      <c r="N52" s="16"/>
      <c r="O52" s="3"/>
      <c r="P52" s="3"/>
    </row>
    <row r="53" spans="1:16">
      <c r="A53" s="383"/>
      <c r="B53" s="357"/>
      <c r="C53" s="355"/>
      <c r="D53" s="16"/>
      <c r="E53" s="16"/>
      <c r="F53" s="16"/>
      <c r="G53" s="16"/>
      <c r="H53" s="16"/>
      <c r="I53" s="16"/>
      <c r="J53" s="16"/>
      <c r="K53" s="16"/>
      <c r="L53" s="16"/>
      <c r="M53" s="16"/>
      <c r="N53" s="16"/>
      <c r="O53" s="3"/>
      <c r="P53" s="3"/>
    </row>
    <row r="54" spans="1:16">
      <c r="A54" s="383"/>
      <c r="B54" s="357"/>
      <c r="C54" s="355"/>
      <c r="D54" s="16"/>
      <c r="E54" s="16"/>
      <c r="F54" s="16"/>
      <c r="G54" s="16"/>
      <c r="H54" s="16"/>
      <c r="I54" s="16"/>
      <c r="J54" s="16"/>
      <c r="K54" s="16"/>
      <c r="L54" s="16"/>
      <c r="M54" s="16"/>
      <c r="N54" s="16"/>
      <c r="O54" s="3"/>
      <c r="P54" s="3"/>
    </row>
    <row r="55" spans="1:16">
      <c r="A55" s="383"/>
      <c r="B55" s="357"/>
      <c r="C55" s="355"/>
      <c r="D55" s="16"/>
      <c r="E55" s="16"/>
      <c r="F55" s="16"/>
      <c r="G55" s="16"/>
      <c r="H55" s="16"/>
      <c r="I55" s="16"/>
      <c r="J55" s="16"/>
      <c r="K55" s="16"/>
      <c r="L55" s="16"/>
      <c r="M55" s="16"/>
      <c r="N55" s="16"/>
      <c r="O55" s="3"/>
      <c r="P55" s="3"/>
    </row>
    <row r="56" spans="1:16">
      <c r="A56" s="383"/>
      <c r="B56" s="357"/>
      <c r="C56" s="355"/>
      <c r="D56" s="16"/>
      <c r="E56" s="16"/>
      <c r="F56" s="16"/>
      <c r="G56" s="16"/>
      <c r="H56" s="16"/>
      <c r="I56" s="16"/>
      <c r="J56" s="16"/>
      <c r="K56" s="16"/>
      <c r="L56" s="16"/>
      <c r="M56" s="16"/>
      <c r="N56" s="16"/>
      <c r="O56" s="3"/>
      <c r="P56" s="3"/>
    </row>
    <row r="57" spans="1:16">
      <c r="A57" s="383"/>
      <c r="B57" s="357"/>
      <c r="C57" s="355"/>
      <c r="D57" s="16"/>
      <c r="E57" s="16"/>
      <c r="F57" s="16"/>
      <c r="G57" s="16"/>
      <c r="H57" s="16"/>
      <c r="I57" s="16"/>
      <c r="J57" s="16"/>
      <c r="K57" s="16"/>
      <c r="L57" s="16"/>
      <c r="M57" s="16"/>
      <c r="N57" s="16"/>
      <c r="O57" s="3"/>
      <c r="P57" s="3"/>
    </row>
    <row r="58" spans="1:16">
      <c r="A58" s="383"/>
      <c r="B58" s="357"/>
      <c r="C58" s="355"/>
      <c r="D58" s="16"/>
      <c r="E58" s="16"/>
      <c r="F58" s="16"/>
      <c r="G58" s="16"/>
      <c r="H58" s="16"/>
      <c r="I58" s="16"/>
      <c r="J58" s="16"/>
      <c r="K58" s="16"/>
      <c r="L58" s="16"/>
      <c r="M58" s="16"/>
      <c r="N58" s="16"/>
      <c r="O58" s="3"/>
      <c r="P58" s="3"/>
    </row>
    <row r="59" spans="1:16">
      <c r="A59" s="383"/>
      <c r="B59" s="357"/>
      <c r="C59" s="355"/>
      <c r="D59" s="16"/>
      <c r="E59" s="16"/>
      <c r="F59" s="16"/>
      <c r="G59" s="16"/>
      <c r="H59" s="16"/>
      <c r="I59" s="16"/>
      <c r="J59" s="16"/>
      <c r="K59" s="16"/>
      <c r="L59" s="16"/>
      <c r="M59" s="16"/>
      <c r="N59" s="16"/>
      <c r="O59" s="3"/>
      <c r="P59" s="3"/>
    </row>
    <row r="60" spans="1:16" ht="31.5" customHeight="1">
      <c r="A60" s="383"/>
      <c r="B60" s="356">
        <v>3</v>
      </c>
      <c r="C60" s="354" t="s">
        <v>57</v>
      </c>
      <c r="D60" s="8">
        <f>22*1.25</f>
        <v>27.5</v>
      </c>
      <c r="E60" s="8" t="s">
        <v>39</v>
      </c>
      <c r="F60" s="2" t="s">
        <v>100</v>
      </c>
      <c r="G60" s="3" t="s">
        <v>102</v>
      </c>
      <c r="H60" s="3">
        <v>0</v>
      </c>
      <c r="I60" s="3">
        <v>0</v>
      </c>
      <c r="J60" s="3">
        <v>116</v>
      </c>
      <c r="K60" s="3">
        <v>0</v>
      </c>
      <c r="L60" s="3">
        <v>0</v>
      </c>
      <c r="M60" s="3">
        <v>0</v>
      </c>
      <c r="N60" s="3">
        <v>0</v>
      </c>
      <c r="O60" s="3">
        <f t="shared" ref="O60" si="3">SUM(H60:N60)</f>
        <v>116</v>
      </c>
      <c r="P60" s="3">
        <f>D60*O60</f>
        <v>3190</v>
      </c>
    </row>
    <row r="61" spans="1:16">
      <c r="A61" s="383"/>
      <c r="B61" s="357"/>
      <c r="C61" s="355"/>
      <c r="D61" s="8"/>
      <c r="E61" s="8"/>
      <c r="F61" s="2"/>
      <c r="G61" s="3"/>
      <c r="H61" s="3"/>
      <c r="I61" s="3"/>
      <c r="J61" s="3"/>
      <c r="K61" s="3"/>
      <c r="L61" s="3"/>
      <c r="M61" s="3"/>
      <c r="N61" s="3"/>
      <c r="O61" s="3"/>
      <c r="P61" s="3"/>
    </row>
    <row r="62" spans="1:16">
      <c r="A62" s="383"/>
      <c r="B62" s="357"/>
      <c r="C62" s="355"/>
      <c r="D62" s="8"/>
      <c r="E62" s="8"/>
      <c r="F62" s="2"/>
      <c r="G62" s="3"/>
      <c r="H62" s="3"/>
      <c r="I62" s="3"/>
      <c r="J62" s="3"/>
      <c r="K62" s="3"/>
      <c r="L62" s="3"/>
      <c r="M62" s="3"/>
      <c r="N62" s="3"/>
      <c r="O62" s="3"/>
      <c r="P62" s="3"/>
    </row>
    <row r="63" spans="1:16">
      <c r="A63" s="383"/>
      <c r="B63" s="357"/>
      <c r="C63" s="355"/>
      <c r="D63" s="8"/>
      <c r="E63" s="8"/>
      <c r="F63" s="2"/>
      <c r="G63" s="3"/>
      <c r="H63" s="3"/>
      <c r="I63" s="3"/>
      <c r="J63" s="3"/>
      <c r="K63" s="3"/>
      <c r="L63" s="3"/>
      <c r="M63" s="3"/>
      <c r="N63" s="3"/>
      <c r="O63" s="3"/>
      <c r="P63" s="3"/>
    </row>
    <row r="64" spans="1:16">
      <c r="A64" s="383"/>
      <c r="B64" s="357"/>
      <c r="C64" s="355"/>
      <c r="D64" s="8"/>
      <c r="E64" s="8"/>
      <c r="F64" s="2"/>
      <c r="G64" s="3"/>
      <c r="H64" s="3"/>
      <c r="I64" s="3"/>
      <c r="J64" s="3"/>
      <c r="K64" s="3"/>
      <c r="L64" s="3"/>
      <c r="M64" s="3"/>
      <c r="N64" s="3"/>
      <c r="O64" s="3"/>
      <c r="P64" s="3"/>
    </row>
    <row r="65" spans="1:16">
      <c r="A65" s="383"/>
      <c r="B65" s="357"/>
      <c r="C65" s="355"/>
      <c r="D65" s="8"/>
      <c r="E65" s="8"/>
      <c r="F65" s="2"/>
      <c r="G65" s="3"/>
      <c r="H65" s="3"/>
      <c r="I65" s="3"/>
      <c r="J65" s="3"/>
      <c r="K65" s="3"/>
      <c r="L65" s="3"/>
      <c r="M65" s="3"/>
      <c r="N65" s="3"/>
      <c r="O65" s="3"/>
      <c r="P65" s="3"/>
    </row>
    <row r="66" spans="1:16">
      <c r="A66" s="383"/>
      <c r="B66" s="357"/>
      <c r="C66" s="355"/>
      <c r="D66" s="8"/>
      <c r="E66" s="8"/>
      <c r="F66" s="2"/>
      <c r="G66" s="3"/>
      <c r="H66" s="3"/>
      <c r="I66" s="3"/>
      <c r="J66" s="3"/>
      <c r="K66" s="3"/>
      <c r="L66" s="3"/>
      <c r="M66" s="3"/>
      <c r="N66" s="3"/>
      <c r="O66" s="3"/>
      <c r="P66" s="3"/>
    </row>
    <row r="67" spans="1:16">
      <c r="A67" s="383"/>
      <c r="B67" s="357"/>
      <c r="C67" s="355"/>
      <c r="D67" s="8"/>
      <c r="E67" s="8"/>
      <c r="F67" s="2"/>
      <c r="G67" s="3"/>
      <c r="H67" s="3"/>
      <c r="I67" s="3"/>
      <c r="J67" s="3"/>
      <c r="K67" s="3"/>
      <c r="L67" s="3"/>
      <c r="M67" s="3"/>
      <c r="N67" s="3"/>
      <c r="O67" s="3"/>
      <c r="P67" s="3"/>
    </row>
    <row r="68" spans="1:16">
      <c r="A68" s="383"/>
      <c r="B68" s="357"/>
      <c r="C68" s="355"/>
      <c r="D68" s="8"/>
      <c r="E68" s="8"/>
      <c r="F68" s="2"/>
      <c r="G68" s="3"/>
      <c r="H68" s="3"/>
      <c r="I68" s="3"/>
      <c r="J68" s="3"/>
      <c r="K68" s="3"/>
      <c r="L68" s="3"/>
      <c r="M68" s="3"/>
      <c r="N68" s="3"/>
      <c r="O68" s="3"/>
      <c r="P68" s="3"/>
    </row>
    <row r="69" spans="1:16">
      <c r="A69" s="383"/>
      <c r="B69" s="357"/>
      <c r="C69" s="355"/>
      <c r="D69" s="8"/>
      <c r="E69" s="8"/>
      <c r="F69" s="2"/>
      <c r="G69" s="3"/>
      <c r="H69" s="3"/>
      <c r="I69" s="3"/>
      <c r="J69" s="3"/>
      <c r="K69" s="3"/>
      <c r="L69" s="3"/>
      <c r="M69" s="3"/>
      <c r="N69" s="3"/>
      <c r="O69" s="3"/>
      <c r="P69" s="3"/>
    </row>
    <row r="70" spans="1:16">
      <c r="A70" s="383"/>
      <c r="B70" s="357"/>
      <c r="C70" s="355"/>
      <c r="D70" s="8"/>
      <c r="E70" s="8"/>
      <c r="F70" s="2"/>
      <c r="G70" s="3"/>
      <c r="H70" s="3"/>
      <c r="I70" s="3"/>
      <c r="J70" s="3"/>
      <c r="K70" s="3"/>
      <c r="L70" s="3"/>
      <c r="M70" s="3"/>
      <c r="N70" s="3"/>
      <c r="O70" s="3"/>
      <c r="P70" s="3"/>
    </row>
    <row r="71" spans="1:16">
      <c r="A71" s="383"/>
      <c r="B71" s="357"/>
      <c r="C71" s="355"/>
      <c r="D71" s="8"/>
      <c r="E71" s="8"/>
      <c r="F71" s="2"/>
      <c r="G71" s="3"/>
      <c r="H71" s="3"/>
      <c r="I71" s="3"/>
      <c r="J71" s="3"/>
      <c r="K71" s="3"/>
      <c r="L71" s="3"/>
      <c r="M71" s="3"/>
      <c r="N71" s="3"/>
      <c r="O71" s="3"/>
      <c r="P71" s="3"/>
    </row>
    <row r="72" spans="1:16">
      <c r="A72" s="383"/>
      <c r="B72" s="357"/>
      <c r="C72" s="355"/>
      <c r="D72" s="8"/>
      <c r="E72" s="8"/>
      <c r="F72" s="2"/>
      <c r="G72" s="3"/>
      <c r="H72" s="3"/>
      <c r="I72" s="3"/>
      <c r="J72" s="3"/>
      <c r="K72" s="3"/>
      <c r="L72" s="3"/>
      <c r="M72" s="3"/>
      <c r="N72" s="3"/>
      <c r="O72" s="3"/>
      <c r="P72" s="3"/>
    </row>
    <row r="73" spans="1:16">
      <c r="A73" s="383"/>
      <c r="B73" s="357"/>
      <c r="C73" s="355"/>
      <c r="D73" s="8"/>
      <c r="E73" s="8"/>
      <c r="F73" s="2"/>
      <c r="G73" s="3"/>
      <c r="H73" s="3"/>
      <c r="I73" s="3"/>
      <c r="J73" s="3"/>
      <c r="K73" s="3"/>
      <c r="L73" s="3"/>
      <c r="M73" s="3"/>
      <c r="N73" s="3"/>
      <c r="O73" s="3"/>
      <c r="P73" s="3"/>
    </row>
    <row r="74" spans="1:16">
      <c r="A74" s="383"/>
      <c r="B74" s="357"/>
      <c r="C74" s="355"/>
      <c r="D74" s="8"/>
      <c r="E74" s="8"/>
      <c r="F74" s="2"/>
      <c r="G74" s="3"/>
      <c r="H74" s="3"/>
      <c r="I74" s="3"/>
      <c r="J74" s="3"/>
      <c r="K74" s="3"/>
      <c r="L74" s="3"/>
      <c r="M74" s="3"/>
      <c r="N74" s="3"/>
      <c r="O74" s="3"/>
      <c r="P74" s="3"/>
    </row>
    <row r="75" spans="1:16">
      <c r="A75" s="383"/>
      <c r="B75" s="357"/>
      <c r="C75" s="355"/>
      <c r="D75" s="8"/>
      <c r="E75" s="8"/>
      <c r="F75" s="2"/>
      <c r="G75" s="3"/>
      <c r="H75" s="3"/>
      <c r="I75" s="3"/>
      <c r="J75" s="3"/>
      <c r="K75" s="3"/>
      <c r="L75" s="3"/>
      <c r="M75" s="3"/>
      <c r="N75" s="3"/>
      <c r="O75" s="3"/>
      <c r="P75" s="3"/>
    </row>
    <row r="76" spans="1:16">
      <c r="A76" s="383"/>
      <c r="B76" s="357"/>
      <c r="C76" s="355"/>
      <c r="D76" s="8"/>
      <c r="E76" s="8"/>
      <c r="F76" s="2"/>
      <c r="G76" s="3"/>
      <c r="H76" s="3"/>
      <c r="I76" s="3"/>
      <c r="J76" s="3"/>
      <c r="K76" s="3"/>
      <c r="L76" s="3"/>
      <c r="M76" s="3"/>
      <c r="N76" s="3"/>
      <c r="O76" s="3"/>
      <c r="P76" s="3"/>
    </row>
    <row r="77" spans="1:16">
      <c r="A77" s="383"/>
      <c r="B77" s="357"/>
      <c r="C77" s="355"/>
      <c r="D77" s="8"/>
      <c r="E77" s="8"/>
      <c r="F77" s="2"/>
      <c r="G77" s="3"/>
      <c r="H77" s="3"/>
      <c r="I77" s="3"/>
      <c r="J77" s="3"/>
      <c r="K77" s="3"/>
      <c r="L77" s="3"/>
      <c r="M77" s="3"/>
      <c r="N77" s="3"/>
      <c r="O77" s="3"/>
      <c r="P77" s="3"/>
    </row>
    <row r="78" spans="1:16">
      <c r="A78" s="383"/>
      <c r="B78" s="357"/>
      <c r="C78" s="355"/>
      <c r="D78" s="8"/>
      <c r="E78" s="8"/>
      <c r="F78" s="2"/>
      <c r="G78" s="3"/>
      <c r="H78" s="3"/>
      <c r="I78" s="3"/>
      <c r="J78" s="3"/>
      <c r="K78" s="3"/>
      <c r="L78" s="3"/>
      <c r="M78" s="3"/>
      <c r="N78" s="3"/>
      <c r="O78" s="3"/>
      <c r="P78" s="3"/>
    </row>
    <row r="79" spans="1:16">
      <c r="A79" s="383"/>
      <c r="B79" s="357"/>
      <c r="C79" s="355"/>
      <c r="D79" s="8"/>
      <c r="E79" s="8"/>
      <c r="F79" s="2"/>
      <c r="G79" s="3"/>
      <c r="H79" s="3"/>
      <c r="I79" s="3"/>
      <c r="J79" s="3"/>
      <c r="K79" s="3"/>
      <c r="L79" s="3"/>
      <c r="M79" s="3"/>
      <c r="N79" s="3"/>
      <c r="O79" s="3"/>
      <c r="P79" s="3"/>
    </row>
    <row r="80" spans="1:16">
      <c r="A80" s="383"/>
      <c r="B80" s="357"/>
      <c r="C80" s="355"/>
      <c r="D80" s="8"/>
      <c r="E80" s="8"/>
      <c r="F80" s="2"/>
      <c r="G80" s="3"/>
      <c r="H80" s="3"/>
      <c r="I80" s="3"/>
      <c r="J80" s="3"/>
      <c r="K80" s="3"/>
      <c r="L80" s="3"/>
      <c r="M80" s="3"/>
      <c r="N80" s="3"/>
      <c r="O80" s="3"/>
      <c r="P80" s="3"/>
    </row>
    <row r="81" spans="1:16">
      <c r="A81" s="383"/>
      <c r="B81" s="357"/>
      <c r="C81" s="355"/>
      <c r="D81" s="8"/>
      <c r="E81" s="8"/>
      <c r="F81" s="2"/>
      <c r="G81" s="3"/>
      <c r="H81" s="3"/>
      <c r="I81" s="3"/>
      <c r="J81" s="3"/>
      <c r="K81" s="3"/>
      <c r="L81" s="3"/>
      <c r="M81" s="3"/>
      <c r="N81" s="3"/>
      <c r="O81" s="3"/>
      <c r="P81" s="3"/>
    </row>
    <row r="82" spans="1:16">
      <c r="A82" s="383"/>
      <c r="B82" s="357"/>
      <c r="C82" s="355"/>
      <c r="D82" s="8"/>
      <c r="E82" s="8"/>
      <c r="F82" s="2"/>
      <c r="G82" s="3"/>
      <c r="H82" s="3"/>
      <c r="I82" s="3"/>
      <c r="J82" s="3"/>
      <c r="K82" s="3"/>
      <c r="L82" s="3"/>
      <c r="M82" s="3"/>
      <c r="N82" s="3"/>
      <c r="O82" s="3"/>
      <c r="P82" s="3"/>
    </row>
    <row r="83" spans="1:16">
      <c r="A83" s="383"/>
      <c r="B83" s="357"/>
      <c r="C83" s="355"/>
      <c r="D83" s="8"/>
      <c r="E83" s="8"/>
      <c r="F83" s="2"/>
      <c r="G83" s="3"/>
      <c r="H83" s="3"/>
      <c r="I83" s="3"/>
      <c r="J83" s="3"/>
      <c r="K83" s="3"/>
      <c r="L83" s="3"/>
      <c r="M83" s="3"/>
      <c r="N83" s="3"/>
      <c r="O83" s="3"/>
      <c r="P83" s="3"/>
    </row>
    <row r="84" spans="1:16">
      <c r="A84" s="383"/>
      <c r="B84" s="357"/>
      <c r="C84" s="355"/>
      <c r="D84" s="8"/>
      <c r="E84" s="8"/>
      <c r="F84" s="2"/>
      <c r="G84" s="3"/>
      <c r="H84" s="3"/>
      <c r="I84" s="3"/>
      <c r="J84" s="3"/>
      <c r="K84" s="3"/>
      <c r="L84" s="3"/>
      <c r="M84" s="3"/>
      <c r="N84" s="3"/>
      <c r="O84" s="3"/>
      <c r="P84" s="3"/>
    </row>
    <row r="85" spans="1:16">
      <c r="A85" s="383"/>
      <c r="B85" s="357"/>
      <c r="C85" s="355"/>
      <c r="D85" s="8"/>
      <c r="E85" s="8"/>
      <c r="F85" s="2"/>
      <c r="G85" s="3"/>
      <c r="H85" s="3"/>
      <c r="I85" s="3"/>
      <c r="J85" s="3"/>
      <c r="K85" s="3"/>
      <c r="L85" s="3"/>
      <c r="M85" s="3"/>
      <c r="N85" s="3"/>
      <c r="O85" s="3"/>
      <c r="P85" s="3"/>
    </row>
    <row r="86" spans="1:16">
      <c r="A86" s="383"/>
      <c r="B86" s="357"/>
      <c r="C86" s="355"/>
      <c r="D86" s="8"/>
      <c r="E86" s="8"/>
      <c r="F86" s="2"/>
      <c r="G86" s="3"/>
      <c r="H86" s="3"/>
      <c r="I86" s="3"/>
      <c r="J86" s="3"/>
      <c r="K86" s="3"/>
      <c r="L86" s="3"/>
      <c r="M86" s="3"/>
      <c r="N86" s="3"/>
      <c r="O86" s="3"/>
      <c r="P86" s="3"/>
    </row>
    <row r="87" spans="1:16">
      <c r="A87" s="383"/>
      <c r="B87" s="357"/>
      <c r="C87" s="355"/>
      <c r="D87" s="8"/>
      <c r="E87" s="8"/>
      <c r="F87" s="2"/>
      <c r="G87" s="3"/>
      <c r="H87" s="3"/>
      <c r="I87" s="3"/>
      <c r="J87" s="3"/>
      <c r="K87" s="3"/>
      <c r="L87" s="3"/>
      <c r="M87" s="3"/>
      <c r="N87" s="3"/>
      <c r="O87" s="3"/>
      <c r="P87" s="3"/>
    </row>
    <row r="88" spans="1:16">
      <c r="A88" s="383"/>
      <c r="B88" s="357"/>
      <c r="C88" s="355"/>
      <c r="D88" s="8"/>
      <c r="E88" s="8"/>
      <c r="F88" s="2"/>
      <c r="G88" s="3"/>
      <c r="H88" s="3"/>
      <c r="I88" s="3"/>
      <c r="J88" s="3"/>
      <c r="K88" s="3"/>
      <c r="L88" s="3"/>
      <c r="M88" s="3"/>
      <c r="N88" s="3"/>
      <c r="O88" s="3"/>
      <c r="P88" s="3"/>
    </row>
    <row r="89" spans="1:16" ht="45" customHeight="1">
      <c r="A89" s="383"/>
      <c r="B89" s="44">
        <v>4</v>
      </c>
      <c r="C89" s="17" t="s">
        <v>90</v>
      </c>
      <c r="D89" s="16">
        <v>1</v>
      </c>
      <c r="E89" s="16" t="s">
        <v>39</v>
      </c>
      <c r="F89" s="16" t="s">
        <v>97</v>
      </c>
      <c r="G89" s="16" t="s">
        <v>97</v>
      </c>
      <c r="H89" s="16">
        <v>0</v>
      </c>
      <c r="I89" s="16">
        <v>0</v>
      </c>
      <c r="J89" s="16">
        <v>11</v>
      </c>
      <c r="K89" s="16">
        <v>0</v>
      </c>
      <c r="L89" s="16">
        <v>0</v>
      </c>
      <c r="M89" s="16">
        <v>0</v>
      </c>
      <c r="N89" s="16">
        <v>0</v>
      </c>
      <c r="O89" s="3">
        <f t="shared" si="2"/>
        <v>11</v>
      </c>
      <c r="P89" s="3">
        <f>D89*O89</f>
        <v>11</v>
      </c>
    </row>
    <row r="90" spans="1:16">
      <c r="A90" s="383"/>
      <c r="B90" s="356">
        <v>5</v>
      </c>
      <c r="C90" s="354" t="s">
        <v>92</v>
      </c>
      <c r="D90" s="16">
        <f>(9*1.25)</f>
        <v>11.25</v>
      </c>
      <c r="E90" s="16" t="s">
        <v>106</v>
      </c>
      <c r="F90" s="16" t="s">
        <v>103</v>
      </c>
      <c r="G90" s="16" t="s">
        <v>102</v>
      </c>
      <c r="H90" s="16">
        <v>0</v>
      </c>
      <c r="I90" s="16">
        <v>0</v>
      </c>
      <c r="J90" s="16">
        <v>0</v>
      </c>
      <c r="K90" s="16">
        <v>0</v>
      </c>
      <c r="L90" s="16">
        <v>0</v>
      </c>
      <c r="M90" s="16">
        <v>0</v>
      </c>
      <c r="N90" s="16">
        <v>4</v>
      </c>
      <c r="O90" s="3">
        <f t="shared" si="2"/>
        <v>4</v>
      </c>
      <c r="P90" s="3">
        <f>D90*O90</f>
        <v>45</v>
      </c>
    </row>
    <row r="91" spans="1:16">
      <c r="A91" s="383"/>
      <c r="B91" s="357"/>
      <c r="C91" s="355"/>
      <c r="D91" s="16"/>
      <c r="E91" s="16"/>
      <c r="F91" s="16"/>
      <c r="G91" s="16"/>
      <c r="H91" s="16"/>
      <c r="I91" s="16"/>
      <c r="J91" s="16"/>
      <c r="K91" s="16"/>
      <c r="L91" s="16"/>
      <c r="M91" s="16"/>
      <c r="N91" s="16"/>
      <c r="O91" s="3"/>
      <c r="P91" s="3"/>
    </row>
    <row r="92" spans="1:16">
      <c r="A92" s="383"/>
      <c r="B92" s="357"/>
      <c r="C92" s="355"/>
      <c r="D92" s="16"/>
      <c r="E92" s="16"/>
      <c r="F92" s="16"/>
      <c r="G92" s="16"/>
      <c r="H92" s="16"/>
      <c r="I92" s="16"/>
      <c r="J92" s="16"/>
      <c r="K92" s="16"/>
      <c r="L92" s="16"/>
      <c r="M92" s="16"/>
      <c r="N92" s="16"/>
      <c r="O92" s="3"/>
      <c r="P92" s="3"/>
    </row>
    <row r="93" spans="1:16">
      <c r="A93" s="383"/>
      <c r="B93" s="357"/>
      <c r="C93" s="355"/>
      <c r="D93" s="16"/>
      <c r="E93" s="16"/>
      <c r="F93" s="16"/>
      <c r="G93" s="16"/>
      <c r="H93" s="16"/>
      <c r="I93" s="16"/>
      <c r="J93" s="16"/>
      <c r="K93" s="16"/>
      <c r="L93" s="16"/>
      <c r="M93" s="16"/>
      <c r="N93" s="16"/>
      <c r="O93" s="3"/>
      <c r="P93" s="3"/>
    </row>
    <row r="94" spans="1:16">
      <c r="A94" s="383"/>
      <c r="B94" s="357"/>
      <c r="C94" s="355"/>
      <c r="D94" s="16"/>
      <c r="E94" s="16"/>
      <c r="F94" s="16"/>
      <c r="G94" s="16"/>
      <c r="H94" s="16"/>
      <c r="I94" s="16"/>
      <c r="J94" s="16"/>
      <c r="K94" s="16"/>
      <c r="L94" s="16"/>
      <c r="M94" s="16"/>
      <c r="N94" s="16"/>
      <c r="O94" s="3"/>
      <c r="P94" s="3"/>
    </row>
    <row r="95" spans="1:16">
      <c r="A95" s="383"/>
      <c r="B95" s="357"/>
      <c r="C95" s="355"/>
      <c r="D95" s="16"/>
      <c r="E95" s="16"/>
      <c r="F95" s="16"/>
      <c r="G95" s="16"/>
      <c r="H95" s="16"/>
      <c r="I95" s="16"/>
      <c r="J95" s="16"/>
      <c r="K95" s="16"/>
      <c r="L95" s="16"/>
      <c r="M95" s="16"/>
      <c r="N95" s="16"/>
      <c r="O95" s="3"/>
      <c r="P95" s="3"/>
    </row>
    <row r="96" spans="1:16">
      <c r="A96" s="383"/>
      <c r="B96" s="357"/>
      <c r="C96" s="355"/>
      <c r="D96" s="16"/>
      <c r="E96" s="16"/>
      <c r="F96" s="16"/>
      <c r="G96" s="16"/>
      <c r="H96" s="16"/>
      <c r="I96" s="16"/>
      <c r="J96" s="16"/>
      <c r="K96" s="16"/>
      <c r="L96" s="16"/>
      <c r="M96" s="16"/>
      <c r="N96" s="16"/>
      <c r="O96" s="3"/>
      <c r="P96" s="3"/>
    </row>
    <row r="97" spans="1:24">
      <c r="A97" s="383"/>
      <c r="B97" s="357"/>
      <c r="C97" s="355"/>
      <c r="D97" s="16"/>
      <c r="E97" s="16"/>
      <c r="F97" s="16"/>
      <c r="G97" s="16"/>
      <c r="H97" s="16"/>
      <c r="I97" s="16"/>
      <c r="J97" s="16"/>
      <c r="K97" s="16"/>
      <c r="L97" s="16"/>
      <c r="M97" s="16"/>
      <c r="N97" s="16"/>
      <c r="O97" s="3"/>
      <c r="P97" s="3"/>
    </row>
    <row r="98" spans="1:24">
      <c r="A98" s="383"/>
      <c r="B98" s="356">
        <v>6</v>
      </c>
      <c r="C98" s="354" t="s">
        <v>93</v>
      </c>
      <c r="D98" s="16">
        <v>2</v>
      </c>
      <c r="E98" s="16" t="s">
        <v>39</v>
      </c>
      <c r="F98" s="16" t="s">
        <v>104</v>
      </c>
      <c r="G98" s="16" t="s">
        <v>105</v>
      </c>
      <c r="H98" s="16">
        <v>0</v>
      </c>
      <c r="I98" s="16">
        <v>0</v>
      </c>
      <c r="J98" s="16">
        <v>17</v>
      </c>
      <c r="K98" s="16">
        <v>0</v>
      </c>
      <c r="L98" s="16">
        <v>0</v>
      </c>
      <c r="M98" s="16">
        <v>0</v>
      </c>
      <c r="N98" s="16">
        <v>0</v>
      </c>
      <c r="O98" s="3">
        <f t="shared" si="2"/>
        <v>17</v>
      </c>
      <c r="P98" s="3">
        <f>D98*O98</f>
        <v>34</v>
      </c>
    </row>
    <row r="99" spans="1:24">
      <c r="A99" s="383"/>
      <c r="B99" s="358"/>
      <c r="C99" s="359"/>
      <c r="D99" s="16"/>
      <c r="E99" s="16"/>
      <c r="F99" s="16"/>
      <c r="G99" s="16"/>
      <c r="H99" s="16"/>
      <c r="I99" s="16"/>
      <c r="J99" s="16"/>
      <c r="K99" s="16"/>
      <c r="L99" s="16"/>
      <c r="M99" s="16"/>
      <c r="N99" s="16"/>
      <c r="O99" s="3"/>
      <c r="P99" s="3"/>
    </row>
    <row r="100" spans="1:24">
      <c r="A100" s="383"/>
      <c r="B100" s="44">
        <v>7</v>
      </c>
      <c r="C100" s="17" t="s">
        <v>94</v>
      </c>
      <c r="D100" s="16">
        <v>1</v>
      </c>
      <c r="E100" s="16" t="s">
        <v>39</v>
      </c>
      <c r="F100" s="16" t="s">
        <v>101</v>
      </c>
      <c r="G100" s="16" t="s">
        <v>101</v>
      </c>
      <c r="H100" s="16">
        <v>0</v>
      </c>
      <c r="I100" s="16">
        <v>0</v>
      </c>
      <c r="J100" s="16">
        <v>3</v>
      </c>
      <c r="K100" s="16">
        <v>0</v>
      </c>
      <c r="L100" s="16">
        <v>2</v>
      </c>
      <c r="M100" s="16">
        <v>0</v>
      </c>
      <c r="N100" s="16">
        <v>0</v>
      </c>
      <c r="O100" s="3">
        <f t="shared" si="2"/>
        <v>5</v>
      </c>
      <c r="P100" s="3">
        <f>D100*O100</f>
        <v>5</v>
      </c>
    </row>
    <row r="101" spans="1:24" ht="29">
      <c r="A101" s="383"/>
      <c r="B101" s="44">
        <v>8</v>
      </c>
      <c r="C101" s="17" t="s">
        <v>96</v>
      </c>
      <c r="D101" s="16">
        <v>12</v>
      </c>
      <c r="E101" s="16" t="s">
        <v>39</v>
      </c>
      <c r="F101" s="16" t="s">
        <v>109</v>
      </c>
      <c r="G101" s="16" t="s">
        <v>102</v>
      </c>
      <c r="H101" s="16">
        <v>0</v>
      </c>
      <c r="I101" s="16">
        <v>0</v>
      </c>
      <c r="J101" s="16">
        <v>107</v>
      </c>
      <c r="K101" s="16">
        <v>0</v>
      </c>
      <c r="L101" s="16">
        <v>0</v>
      </c>
      <c r="M101" s="16">
        <v>0</v>
      </c>
      <c r="N101" s="16">
        <v>0</v>
      </c>
      <c r="O101" s="3">
        <f t="shared" si="2"/>
        <v>107</v>
      </c>
      <c r="P101" s="3">
        <f>D101*O101</f>
        <v>1284</v>
      </c>
    </row>
    <row r="102" spans="1:24">
      <c r="A102" s="383"/>
      <c r="B102" s="27"/>
      <c r="C102" s="43" t="s">
        <v>88</v>
      </c>
      <c r="D102" s="34">
        <f>SUM(D15:D101)</f>
        <v>77.25</v>
      </c>
      <c r="E102" s="16"/>
      <c r="F102" s="16"/>
      <c r="G102" s="16"/>
      <c r="H102" s="34">
        <f t="shared" ref="H102:P102" si="4">SUM(H15:H101)</f>
        <v>0</v>
      </c>
      <c r="I102" s="34">
        <f t="shared" si="4"/>
        <v>0</v>
      </c>
      <c r="J102" s="34">
        <f t="shared" si="4"/>
        <v>363</v>
      </c>
      <c r="K102" s="34">
        <f t="shared" si="4"/>
        <v>0</v>
      </c>
      <c r="L102" s="34">
        <f t="shared" si="4"/>
        <v>2</v>
      </c>
      <c r="M102" s="34">
        <f t="shared" si="4"/>
        <v>0</v>
      </c>
      <c r="N102" s="34">
        <f t="shared" si="4"/>
        <v>4</v>
      </c>
      <c r="O102" s="34">
        <f t="shared" si="4"/>
        <v>369</v>
      </c>
      <c r="P102" s="34">
        <f t="shared" si="4"/>
        <v>7021.5</v>
      </c>
    </row>
    <row r="103" spans="1:24">
      <c r="A103" s="384"/>
      <c r="B103" s="27"/>
      <c r="C103" s="43" t="s">
        <v>89</v>
      </c>
      <c r="D103" s="34">
        <f>D102+'July 23'!D64</f>
        <v>289.25</v>
      </c>
      <c r="E103" s="16"/>
      <c r="F103" s="16"/>
      <c r="G103" s="16"/>
      <c r="H103" s="34">
        <f>H102+'July 23'!H64</f>
        <v>109</v>
      </c>
      <c r="I103" s="34">
        <f>I102+'July 23'!I64</f>
        <v>636</v>
      </c>
      <c r="J103" s="34">
        <f>J102+'July 23'!J64</f>
        <v>1899</v>
      </c>
      <c r="K103" s="34">
        <f>K102+'July 23'!K64</f>
        <v>699</v>
      </c>
      <c r="L103" s="34">
        <f>L102+'July 23'!L64</f>
        <v>52</v>
      </c>
      <c r="M103" s="34">
        <f>M102+'July 23'!M64</f>
        <v>0</v>
      </c>
      <c r="N103" s="34">
        <f>N102+'July 23'!N64</f>
        <v>442</v>
      </c>
      <c r="O103" s="34">
        <f>O102+'July 23'!O64</f>
        <v>3837</v>
      </c>
      <c r="P103" s="34">
        <f>P102+'July 23'!P64</f>
        <v>26630.5</v>
      </c>
    </row>
    <row r="104" spans="1:24" ht="24" customHeight="1">
      <c r="A104" s="378" t="s">
        <v>20</v>
      </c>
      <c r="B104" s="24">
        <v>1</v>
      </c>
      <c r="C104" s="7" t="s">
        <v>48</v>
      </c>
      <c r="D104" s="8"/>
      <c r="E104" s="8"/>
      <c r="F104" s="3"/>
      <c r="G104" s="3"/>
      <c r="H104" s="3"/>
      <c r="I104" s="3"/>
      <c r="J104" s="3"/>
      <c r="K104" s="3"/>
      <c r="L104" s="3"/>
      <c r="M104" s="3"/>
      <c r="N104" s="3"/>
      <c r="O104" s="3"/>
      <c r="P104" s="3"/>
    </row>
    <row r="105" spans="1:24" ht="26.25" customHeight="1">
      <c r="A105" s="378"/>
      <c r="B105" s="24">
        <v>2</v>
      </c>
      <c r="C105" s="7"/>
      <c r="D105" s="8"/>
      <c r="E105" s="8"/>
      <c r="F105" s="3"/>
      <c r="G105" s="3"/>
      <c r="H105" s="3"/>
      <c r="I105" s="3"/>
      <c r="J105" s="3"/>
      <c r="K105" s="3"/>
      <c r="L105" s="3"/>
      <c r="M105" s="3"/>
      <c r="N105" s="3"/>
      <c r="O105" s="3"/>
      <c r="P105" s="3"/>
    </row>
    <row r="106" spans="1:24" ht="15" customHeight="1">
      <c r="A106" s="304" t="s">
        <v>21</v>
      </c>
      <c r="B106" s="305"/>
      <c r="C106" s="305"/>
      <c r="D106" s="305"/>
      <c r="E106" s="305"/>
      <c r="F106" s="305"/>
      <c r="G106" s="305"/>
      <c r="H106" s="305"/>
      <c r="I106" s="305"/>
      <c r="J106" s="305"/>
      <c r="K106" s="305"/>
      <c r="L106" s="305"/>
      <c r="M106" s="305"/>
      <c r="N106" s="305"/>
      <c r="O106" s="305"/>
      <c r="P106" s="306"/>
    </row>
    <row r="107" spans="1:24" ht="49.5" customHeight="1">
      <c r="A107" s="304" t="s">
        <v>110</v>
      </c>
      <c r="B107" s="305"/>
      <c r="C107" s="305"/>
      <c r="D107" s="305"/>
      <c r="E107" s="305"/>
      <c r="F107" s="305"/>
      <c r="G107" s="305"/>
      <c r="H107" s="305"/>
      <c r="I107" s="305"/>
      <c r="J107" s="305"/>
      <c r="K107" s="305"/>
      <c r="L107" s="305"/>
      <c r="M107" s="305"/>
      <c r="N107" s="305"/>
      <c r="O107" s="305"/>
      <c r="P107" s="306"/>
    </row>
    <row r="110" spans="1:24" ht="15" customHeight="1">
      <c r="A110" s="324" t="s">
        <v>18</v>
      </c>
      <c r="B110" s="327" t="s">
        <v>23</v>
      </c>
      <c r="C110" s="327"/>
      <c r="D110" s="327"/>
      <c r="E110" s="327"/>
      <c r="F110" s="327"/>
      <c r="G110" s="327"/>
      <c r="H110" s="327"/>
      <c r="I110" s="327"/>
      <c r="J110" s="327"/>
      <c r="K110" s="327"/>
      <c r="L110" s="327"/>
      <c r="M110" s="327"/>
      <c r="N110" s="21"/>
      <c r="O110" s="21"/>
      <c r="P110" s="36"/>
      <c r="Q110" s="309" t="s">
        <v>13</v>
      </c>
      <c r="R110" s="310"/>
      <c r="S110" s="310"/>
      <c r="T110" s="310"/>
      <c r="U110" s="310"/>
      <c r="V110" s="310"/>
      <c r="W110" s="310"/>
      <c r="X110" s="311"/>
    </row>
    <row r="111" spans="1:24" ht="22.5" customHeight="1">
      <c r="A111" s="324"/>
      <c r="B111" s="327" t="s">
        <v>10</v>
      </c>
      <c r="C111" s="327"/>
      <c r="D111" s="327"/>
      <c r="E111" s="327"/>
      <c r="F111" s="327" t="s">
        <v>11</v>
      </c>
      <c r="G111" s="327"/>
      <c r="H111" s="327"/>
      <c r="I111" s="309" t="s">
        <v>12</v>
      </c>
      <c r="J111" s="310"/>
      <c r="K111" s="310"/>
      <c r="L111" s="310"/>
      <c r="M111" s="310"/>
      <c r="N111" s="310"/>
      <c r="O111" s="311"/>
      <c r="P111" s="32"/>
      <c r="Q111" s="312"/>
      <c r="R111" s="313"/>
      <c r="S111" s="313"/>
      <c r="T111" s="313"/>
      <c r="U111" s="313"/>
      <c r="V111" s="313"/>
      <c r="W111" s="313"/>
      <c r="X111" s="314"/>
    </row>
    <row r="112" spans="1:24">
      <c r="A112" s="324"/>
      <c r="B112" s="327"/>
      <c r="C112" s="327"/>
      <c r="D112" s="327"/>
      <c r="E112" s="327"/>
      <c r="F112" s="327"/>
      <c r="G112" s="327"/>
      <c r="H112" s="327"/>
      <c r="I112" s="315"/>
      <c r="J112" s="316"/>
      <c r="K112" s="316"/>
      <c r="L112" s="316"/>
      <c r="M112" s="316"/>
      <c r="N112" s="316"/>
      <c r="O112" s="317"/>
      <c r="P112" s="32"/>
      <c r="Q112" s="312"/>
      <c r="R112" s="313"/>
      <c r="S112" s="313"/>
      <c r="T112" s="313"/>
      <c r="U112" s="313"/>
      <c r="V112" s="313"/>
      <c r="W112" s="313"/>
      <c r="X112" s="314"/>
    </row>
    <row r="113" spans="1:24" ht="22.5" customHeight="1">
      <c r="A113" s="4">
        <v>1</v>
      </c>
      <c r="B113" s="324">
        <v>2</v>
      </c>
      <c r="C113" s="324"/>
      <c r="D113" s="324"/>
      <c r="E113" s="324"/>
      <c r="F113" s="324">
        <v>3</v>
      </c>
      <c r="G113" s="324"/>
      <c r="H113" s="324"/>
      <c r="I113" s="301">
        <v>4</v>
      </c>
      <c r="J113" s="302"/>
      <c r="K113" s="302"/>
      <c r="L113" s="302"/>
      <c r="M113" s="302"/>
      <c r="N113" s="302"/>
      <c r="O113" s="303"/>
      <c r="P113" s="42"/>
      <c r="Q113" s="315"/>
      <c r="R113" s="316"/>
      <c r="S113" s="316"/>
      <c r="T113" s="316"/>
      <c r="U113" s="316"/>
      <c r="V113" s="316"/>
      <c r="W113" s="316"/>
      <c r="X113" s="317"/>
    </row>
    <row r="114" spans="1:24" ht="35.25" customHeight="1">
      <c r="A114" s="6">
        <v>1</v>
      </c>
      <c r="B114" s="333" t="s">
        <v>95</v>
      </c>
      <c r="C114" s="333"/>
      <c r="D114" s="333"/>
      <c r="E114" s="333"/>
      <c r="F114" s="332" t="s">
        <v>107</v>
      </c>
      <c r="G114" s="332"/>
      <c r="H114" s="332"/>
      <c r="I114" s="333" t="s">
        <v>108</v>
      </c>
      <c r="J114" s="333"/>
      <c r="K114" s="333"/>
      <c r="L114" s="333"/>
      <c r="M114" s="333"/>
      <c r="N114" s="333"/>
      <c r="O114" s="333"/>
      <c r="P114" s="333"/>
      <c r="Q114" s="368" t="s">
        <v>111</v>
      </c>
      <c r="R114" s="369"/>
      <c r="S114" s="369"/>
      <c r="T114" s="369"/>
      <c r="U114" s="369"/>
      <c r="V114" s="369"/>
      <c r="W114" s="369"/>
      <c r="X114" s="370"/>
    </row>
    <row r="115" spans="1:24" ht="33.75" customHeight="1">
      <c r="A115" s="6">
        <v>2</v>
      </c>
      <c r="B115" s="332"/>
      <c r="C115" s="332"/>
      <c r="D115" s="332"/>
      <c r="E115" s="332"/>
      <c r="F115" s="377"/>
      <c r="G115" s="377"/>
      <c r="H115" s="377"/>
      <c r="I115" s="45"/>
      <c r="J115" s="46"/>
      <c r="K115" s="46"/>
      <c r="L115" s="46"/>
      <c r="M115" s="46"/>
      <c r="N115" s="46"/>
      <c r="O115" s="47"/>
      <c r="P115" s="29"/>
      <c r="Q115" s="371"/>
      <c r="R115" s="372"/>
      <c r="S115" s="372"/>
      <c r="T115" s="372"/>
      <c r="U115" s="372"/>
      <c r="V115" s="372"/>
      <c r="W115" s="372"/>
      <c r="X115" s="373"/>
    </row>
    <row r="116" spans="1:24" ht="111.75" customHeight="1">
      <c r="A116" s="6"/>
      <c r="B116" s="3"/>
      <c r="C116" s="3"/>
      <c r="D116" s="3"/>
      <c r="E116" s="3"/>
      <c r="F116" s="14"/>
      <c r="G116" s="14"/>
      <c r="H116" s="14"/>
      <c r="I116" s="14"/>
      <c r="J116" s="14"/>
      <c r="K116" s="14"/>
      <c r="L116" s="14"/>
      <c r="M116" s="14"/>
      <c r="N116" s="10"/>
      <c r="O116" s="10"/>
      <c r="P116" s="40"/>
      <c r="Q116" s="371"/>
      <c r="R116" s="372"/>
      <c r="S116" s="372"/>
      <c r="T116" s="372"/>
      <c r="U116" s="372"/>
      <c r="V116" s="372"/>
      <c r="W116" s="372"/>
      <c r="X116" s="373"/>
    </row>
    <row r="117" spans="1:24" ht="139.5" customHeight="1">
      <c r="A117" s="6"/>
      <c r="B117" s="3"/>
      <c r="C117" s="3"/>
      <c r="D117" s="3"/>
      <c r="E117" s="3"/>
      <c r="F117" s="14"/>
      <c r="G117" s="14"/>
      <c r="H117" s="14"/>
      <c r="I117" s="14"/>
      <c r="J117" s="14"/>
      <c r="K117" s="14"/>
      <c r="L117" s="14"/>
      <c r="M117" s="14"/>
      <c r="N117" s="23"/>
      <c r="O117" s="23"/>
      <c r="P117" s="39"/>
      <c r="Q117" s="374"/>
      <c r="R117" s="375"/>
      <c r="S117" s="375"/>
      <c r="T117" s="375"/>
      <c r="U117" s="375"/>
      <c r="V117" s="375"/>
      <c r="W117" s="375"/>
      <c r="X117" s="376"/>
    </row>
    <row r="118" spans="1:24">
      <c r="A118" s="18"/>
      <c r="B118" s="19"/>
      <c r="C118" s="19"/>
      <c r="D118" s="19"/>
      <c r="E118" s="19"/>
      <c r="F118" s="20"/>
      <c r="G118" s="20"/>
      <c r="H118" s="20"/>
      <c r="I118" s="20"/>
      <c r="J118" s="20"/>
      <c r="K118" s="20"/>
      <c r="L118" s="20"/>
      <c r="M118" s="20"/>
      <c r="N118" s="308"/>
      <c r="O118" s="308"/>
      <c r="P118" s="308"/>
      <c r="Q118" s="308"/>
      <c r="R118" s="308"/>
      <c r="S118" s="308"/>
      <c r="T118" s="308"/>
      <c r="U118" s="308"/>
      <c r="V118" s="308"/>
      <c r="W118" s="308"/>
      <c r="X118" s="308"/>
    </row>
    <row r="119" spans="1:24" ht="25.5" customHeight="1"/>
  </sheetData>
  <mergeCells count="48">
    <mergeCell ref="A104:A105"/>
    <mergeCell ref="A3:A5"/>
    <mergeCell ref="B3:B5"/>
    <mergeCell ref="C3:C4"/>
    <mergeCell ref="D3:D5"/>
    <mergeCell ref="A6:A14"/>
    <mergeCell ref="A15:A103"/>
    <mergeCell ref="C6:C12"/>
    <mergeCell ref="B6:B12"/>
    <mergeCell ref="B90:B97"/>
    <mergeCell ref="C90:C97"/>
    <mergeCell ref="B98:B99"/>
    <mergeCell ref="C98:C99"/>
    <mergeCell ref="B15:B59"/>
    <mergeCell ref="C15:C59"/>
    <mergeCell ref="B60:B88"/>
    <mergeCell ref="B110:M110"/>
    <mergeCell ref="Q110:X113"/>
    <mergeCell ref="B111:E112"/>
    <mergeCell ref="F111:H112"/>
    <mergeCell ref="G4:G5"/>
    <mergeCell ref="H4:I4"/>
    <mergeCell ref="J4:K4"/>
    <mergeCell ref="L4:M4"/>
    <mergeCell ref="E3:E5"/>
    <mergeCell ref="F3:G3"/>
    <mergeCell ref="H3:O3"/>
    <mergeCell ref="F4:F5"/>
    <mergeCell ref="P4:P5"/>
    <mergeCell ref="N4:N5"/>
    <mergeCell ref="O4:O5"/>
    <mergeCell ref="C60:C88"/>
    <mergeCell ref="A1:P1"/>
    <mergeCell ref="A2:P2"/>
    <mergeCell ref="A106:P106"/>
    <mergeCell ref="A107:P107"/>
    <mergeCell ref="N118:X118"/>
    <mergeCell ref="I114:P114"/>
    <mergeCell ref="Q114:X117"/>
    <mergeCell ref="B114:E114"/>
    <mergeCell ref="F114:H114"/>
    <mergeCell ref="B115:E115"/>
    <mergeCell ref="F115:H115"/>
    <mergeCell ref="I111:O112"/>
    <mergeCell ref="B113:E113"/>
    <mergeCell ref="F113:H113"/>
    <mergeCell ref="I113:O113"/>
    <mergeCell ref="A110:A112"/>
  </mergeCells>
  <pageMargins left="0.7" right="0.7" top="0.75" bottom="0.75" header="0.3" footer="0.3"/>
  <pageSetup paperSize="9" scale="80"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77"/>
  <sheetViews>
    <sheetView topLeftCell="A50" zoomScaleNormal="100" workbookViewId="0">
      <selection activeCell="A65" sqref="A65:P65"/>
    </sheetView>
  </sheetViews>
  <sheetFormatPr defaultColWidth="26.7265625" defaultRowHeight="14.5"/>
  <cols>
    <col min="1" max="1" width="23" customWidth="1"/>
    <col min="2" max="2" width="4.1796875" bestFit="1" customWidth="1"/>
    <col min="3" max="3" width="28.7265625" customWidth="1"/>
    <col min="4" max="4" width="11.54296875" customWidth="1"/>
    <col min="5" max="7" width="12" customWidth="1"/>
    <col min="8" max="8" width="5.54296875" bestFit="1" customWidth="1"/>
    <col min="9" max="9" width="5.453125" bestFit="1" customWidth="1"/>
    <col min="10" max="10" width="5.81640625" customWidth="1"/>
    <col min="11" max="11" width="5.453125" bestFit="1" customWidth="1"/>
    <col min="12" max="12" width="5.54296875" bestFit="1" customWidth="1"/>
    <col min="13" max="13" width="5.453125" bestFit="1" customWidth="1"/>
    <col min="14" max="14" width="7.26953125" customWidth="1"/>
    <col min="15" max="15" width="6.1796875" customWidth="1"/>
    <col min="16" max="16" width="12.453125" customWidth="1"/>
    <col min="17" max="17" width="14.81640625" customWidth="1"/>
    <col min="18" max="18" width="11.7265625" bestFit="1" customWidth="1"/>
    <col min="19" max="19" width="16" customWidth="1"/>
    <col min="20" max="20" width="13.453125" customWidth="1"/>
    <col min="21" max="21" width="20" customWidth="1"/>
    <col min="22" max="22" width="19.81640625" customWidth="1"/>
    <col min="23" max="23" width="22.1796875" customWidth="1"/>
    <col min="24" max="24" width="15.81640625" customWidth="1"/>
  </cols>
  <sheetData>
    <row r="1" spans="1:16">
      <c r="A1" s="301" t="s">
        <v>136</v>
      </c>
      <c r="B1" s="302"/>
      <c r="C1" s="302"/>
      <c r="D1" s="302"/>
      <c r="E1" s="302"/>
      <c r="F1" s="302"/>
      <c r="G1" s="302"/>
      <c r="H1" s="302"/>
      <c r="I1" s="302"/>
      <c r="J1" s="302"/>
      <c r="K1" s="302"/>
      <c r="L1" s="302"/>
      <c r="M1" s="302"/>
      <c r="N1" s="302"/>
      <c r="O1" s="302"/>
      <c r="P1" s="303"/>
    </row>
    <row r="2" spans="1:16">
      <c r="A2" s="301" t="s">
        <v>24</v>
      </c>
      <c r="B2" s="302"/>
      <c r="C2" s="302"/>
      <c r="D2" s="302"/>
      <c r="E2" s="302"/>
      <c r="F2" s="302"/>
      <c r="G2" s="302"/>
      <c r="H2" s="302"/>
      <c r="I2" s="302"/>
      <c r="J2" s="302"/>
      <c r="K2" s="302"/>
      <c r="L2" s="302"/>
      <c r="M2" s="302"/>
      <c r="N2" s="302"/>
      <c r="O2" s="302"/>
      <c r="P2" s="303"/>
    </row>
    <row r="3" spans="1:16">
      <c r="A3" s="329" t="s">
        <v>17</v>
      </c>
      <c r="B3" s="343" t="s">
        <v>18</v>
      </c>
      <c r="C3" s="309" t="s">
        <v>19</v>
      </c>
      <c r="D3" s="343" t="s">
        <v>15</v>
      </c>
      <c r="E3" s="343" t="s">
        <v>42</v>
      </c>
      <c r="F3" s="324" t="s">
        <v>0</v>
      </c>
      <c r="G3" s="324"/>
      <c r="H3" s="301" t="s">
        <v>3</v>
      </c>
      <c r="I3" s="302"/>
      <c r="J3" s="302"/>
      <c r="K3" s="302"/>
      <c r="L3" s="302"/>
      <c r="M3" s="302"/>
      <c r="N3" s="302"/>
      <c r="O3" s="303"/>
      <c r="P3" s="26"/>
    </row>
    <row r="4" spans="1:16" ht="42.75" customHeight="1">
      <c r="A4" s="342"/>
      <c r="B4" s="344"/>
      <c r="C4" s="315"/>
      <c r="D4" s="344"/>
      <c r="E4" s="344"/>
      <c r="F4" s="329" t="s">
        <v>1</v>
      </c>
      <c r="G4" s="329" t="s">
        <v>2</v>
      </c>
      <c r="H4" s="324" t="s">
        <v>4</v>
      </c>
      <c r="I4" s="324"/>
      <c r="J4" s="324" t="s">
        <v>7</v>
      </c>
      <c r="K4" s="324"/>
      <c r="L4" s="324" t="s">
        <v>8</v>
      </c>
      <c r="M4" s="324"/>
      <c r="N4" s="343" t="s">
        <v>43</v>
      </c>
      <c r="O4" s="329" t="s">
        <v>9</v>
      </c>
      <c r="P4" s="343" t="s">
        <v>81</v>
      </c>
    </row>
    <row r="5" spans="1:16">
      <c r="A5" s="330"/>
      <c r="B5" s="345"/>
      <c r="C5" s="5" t="s">
        <v>10</v>
      </c>
      <c r="D5" s="345"/>
      <c r="E5" s="345"/>
      <c r="F5" s="330"/>
      <c r="G5" s="330"/>
      <c r="H5" s="4" t="s">
        <v>5</v>
      </c>
      <c r="I5" s="4" t="s">
        <v>6</v>
      </c>
      <c r="J5" s="4" t="s">
        <v>5</v>
      </c>
      <c r="K5" s="4" t="s">
        <v>6</v>
      </c>
      <c r="L5" s="4" t="s">
        <v>5</v>
      </c>
      <c r="M5" s="4" t="s">
        <v>6</v>
      </c>
      <c r="N5" s="345"/>
      <c r="O5" s="330"/>
      <c r="P5" s="345"/>
    </row>
    <row r="6" spans="1:16">
      <c r="A6" s="379" t="s">
        <v>79</v>
      </c>
      <c r="B6" s="356">
        <v>1</v>
      </c>
      <c r="C6" s="334" t="s">
        <v>116</v>
      </c>
      <c r="D6" s="16">
        <v>2.5</v>
      </c>
      <c r="E6" s="16" t="s">
        <v>39</v>
      </c>
      <c r="F6" s="16" t="s">
        <v>117</v>
      </c>
      <c r="G6" s="16" t="s">
        <v>118</v>
      </c>
      <c r="H6" s="16">
        <v>1</v>
      </c>
      <c r="I6" s="16">
        <v>0</v>
      </c>
      <c r="J6" s="16">
        <v>16</v>
      </c>
      <c r="K6" s="16">
        <v>0</v>
      </c>
      <c r="L6" s="16">
        <v>0</v>
      </c>
      <c r="M6" s="16">
        <v>0</v>
      </c>
      <c r="N6" s="16">
        <v>0</v>
      </c>
      <c r="O6" s="3">
        <f t="shared" ref="O6" si="0">SUM(H6:N6)</f>
        <v>17</v>
      </c>
      <c r="P6" s="3">
        <f>D6*O6</f>
        <v>42.5</v>
      </c>
    </row>
    <row r="7" spans="1:16">
      <c r="A7" s="380"/>
      <c r="B7" s="357"/>
      <c r="C7" s="335"/>
      <c r="D7" s="8"/>
      <c r="E7" s="8"/>
      <c r="F7" s="3"/>
      <c r="G7" s="3"/>
      <c r="H7" s="3"/>
      <c r="I7" s="3"/>
      <c r="J7" s="3"/>
      <c r="K7" s="3"/>
      <c r="L7" s="3"/>
      <c r="M7" s="3"/>
      <c r="N7" s="8"/>
      <c r="O7" s="16"/>
      <c r="P7" s="16"/>
    </row>
    <row r="8" spans="1:16">
      <c r="A8" s="380"/>
      <c r="B8" s="357"/>
      <c r="C8" s="335"/>
      <c r="D8" s="8"/>
      <c r="E8" s="8"/>
      <c r="F8" s="3"/>
      <c r="G8" s="3"/>
      <c r="H8" s="3"/>
      <c r="I8" s="3"/>
      <c r="J8" s="3"/>
      <c r="K8" s="3"/>
      <c r="L8" s="3"/>
      <c r="M8" s="3"/>
      <c r="N8" s="8"/>
      <c r="O8" s="16"/>
      <c r="P8" s="16"/>
    </row>
    <row r="9" spans="1:16">
      <c r="A9" s="380"/>
      <c r="B9" s="357"/>
      <c r="C9" s="335"/>
      <c r="D9" s="8"/>
      <c r="E9" s="8"/>
      <c r="F9" s="3"/>
      <c r="G9" s="3"/>
      <c r="H9" s="3"/>
      <c r="I9" s="3"/>
      <c r="J9" s="3"/>
      <c r="K9" s="3"/>
      <c r="L9" s="3"/>
      <c r="M9" s="3"/>
      <c r="N9" s="8"/>
      <c r="O9" s="16"/>
      <c r="P9" s="16"/>
    </row>
    <row r="10" spans="1:16">
      <c r="A10" s="380"/>
      <c r="B10" s="357">
        <v>2</v>
      </c>
      <c r="C10" s="335" t="s">
        <v>119</v>
      </c>
      <c r="D10" s="8">
        <v>1</v>
      </c>
      <c r="E10" s="16" t="s">
        <v>39</v>
      </c>
      <c r="F10" s="3" t="s">
        <v>120</v>
      </c>
      <c r="G10" s="3" t="s">
        <v>120</v>
      </c>
      <c r="H10" s="3">
        <v>0</v>
      </c>
      <c r="I10" s="3">
        <v>21</v>
      </c>
      <c r="J10" s="3">
        <v>5</v>
      </c>
      <c r="K10" s="3">
        <v>0</v>
      </c>
      <c r="L10" s="3">
        <v>0</v>
      </c>
      <c r="M10" s="3">
        <v>0</v>
      </c>
      <c r="N10" s="8">
        <v>0</v>
      </c>
      <c r="O10" s="16">
        <f>SUM(H10:N10)</f>
        <v>26</v>
      </c>
      <c r="P10" s="16">
        <f>O10*D10</f>
        <v>26</v>
      </c>
    </row>
    <row r="11" spans="1:16">
      <c r="A11" s="380"/>
      <c r="B11" s="358"/>
      <c r="C11" s="336"/>
      <c r="D11" s="8"/>
      <c r="E11" s="16"/>
      <c r="F11" s="3"/>
      <c r="G11" s="3"/>
      <c r="H11" s="3"/>
      <c r="I11" s="3"/>
      <c r="J11" s="3"/>
      <c r="K11" s="3"/>
      <c r="L11" s="3"/>
      <c r="M11" s="3"/>
      <c r="N11" s="8"/>
      <c r="O11" s="16"/>
      <c r="P11" s="16"/>
    </row>
    <row r="12" spans="1:16">
      <c r="A12" s="380"/>
      <c r="B12" s="24"/>
      <c r="C12" s="43" t="s">
        <v>137</v>
      </c>
      <c r="D12" s="24">
        <f>SUM(D6:D11)</f>
        <v>3.5</v>
      </c>
      <c r="E12" s="24"/>
      <c r="F12" s="30"/>
      <c r="G12" s="30"/>
      <c r="H12" s="24">
        <f t="shared" ref="H12:P12" si="1">SUM(H6:H11)</f>
        <v>1</v>
      </c>
      <c r="I12" s="24">
        <f t="shared" si="1"/>
        <v>21</v>
      </c>
      <c r="J12" s="24">
        <f t="shared" si="1"/>
        <v>21</v>
      </c>
      <c r="K12" s="24">
        <f t="shared" si="1"/>
        <v>0</v>
      </c>
      <c r="L12" s="24">
        <f t="shared" si="1"/>
        <v>0</v>
      </c>
      <c r="M12" s="24">
        <f t="shared" si="1"/>
        <v>0</v>
      </c>
      <c r="N12" s="24">
        <f t="shared" si="1"/>
        <v>0</v>
      </c>
      <c r="O12" s="24">
        <f t="shared" si="1"/>
        <v>43</v>
      </c>
      <c r="P12" s="24">
        <f t="shared" si="1"/>
        <v>68.5</v>
      </c>
    </row>
    <row r="13" spans="1:16">
      <c r="A13" s="381"/>
      <c r="B13" s="24"/>
      <c r="C13" s="43" t="s">
        <v>138</v>
      </c>
      <c r="D13" s="55">
        <f>D12+'Aug 23'!D14</f>
        <v>12.25</v>
      </c>
      <c r="E13" s="24"/>
      <c r="F13" s="30"/>
      <c r="G13" s="30"/>
      <c r="H13" s="41">
        <f>H12+'Aug 23'!H14</f>
        <v>22</v>
      </c>
      <c r="I13" s="41">
        <f>I12+'Aug 23'!I14</f>
        <v>105</v>
      </c>
      <c r="J13" s="41">
        <f>J12+'Aug 23'!J14</f>
        <v>121</v>
      </c>
      <c r="K13" s="41">
        <f>K12+'Aug 23'!K14</f>
        <v>43</v>
      </c>
      <c r="L13" s="41">
        <f>L12+'Aug 23'!L14</f>
        <v>1</v>
      </c>
      <c r="M13" s="41">
        <f>M12+'Aug 23'!M14</f>
        <v>0</v>
      </c>
      <c r="N13" s="41">
        <f>N12+'Aug 23'!N14</f>
        <v>0</v>
      </c>
      <c r="O13" s="41">
        <f>O12+'Aug 23'!O14</f>
        <v>292</v>
      </c>
      <c r="P13" s="55">
        <f>P12+'Aug 23'!P14</f>
        <v>452</v>
      </c>
    </row>
    <row r="14" spans="1:16" ht="31.5" customHeight="1">
      <c r="A14" s="383"/>
      <c r="B14" s="356">
        <v>3</v>
      </c>
      <c r="C14" s="354" t="s">
        <v>57</v>
      </c>
      <c r="D14" s="8">
        <f>22*1.25</f>
        <v>27.5</v>
      </c>
      <c r="E14" s="8" t="s">
        <v>39</v>
      </c>
      <c r="F14" s="2" t="s">
        <v>121</v>
      </c>
      <c r="G14" s="3" t="s">
        <v>114</v>
      </c>
      <c r="H14" s="3">
        <v>0</v>
      </c>
      <c r="I14" s="3">
        <v>0</v>
      </c>
      <c r="J14" s="3">
        <v>116</v>
      </c>
      <c r="K14" s="3">
        <v>0</v>
      </c>
      <c r="L14" s="3">
        <v>0</v>
      </c>
      <c r="M14" s="3">
        <v>0</v>
      </c>
      <c r="N14" s="3">
        <v>0</v>
      </c>
      <c r="O14" s="3">
        <f t="shared" ref="O14" si="2">SUM(H14:N14)</f>
        <v>116</v>
      </c>
      <c r="P14" s="3">
        <f>D14*O14</f>
        <v>3190</v>
      </c>
    </row>
    <row r="15" spans="1:16" ht="63.75" customHeight="1">
      <c r="A15" s="383"/>
      <c r="B15" s="357"/>
      <c r="C15" s="355"/>
      <c r="D15" s="8"/>
      <c r="E15" s="8"/>
      <c r="F15" s="2"/>
      <c r="G15" s="3"/>
      <c r="H15" s="3"/>
      <c r="I15" s="3"/>
      <c r="J15" s="3"/>
      <c r="K15" s="3"/>
      <c r="L15" s="3"/>
      <c r="M15" s="3"/>
      <c r="N15" s="3"/>
      <c r="O15" s="3"/>
      <c r="P15" s="3"/>
    </row>
    <row r="16" spans="1:16">
      <c r="A16" s="383"/>
      <c r="B16" s="357"/>
      <c r="C16" s="355"/>
      <c r="D16" s="8"/>
      <c r="E16" s="8"/>
      <c r="F16" s="2"/>
      <c r="G16" s="3"/>
      <c r="H16" s="3"/>
      <c r="I16" s="3"/>
      <c r="J16" s="3"/>
      <c r="K16" s="3"/>
      <c r="L16" s="3"/>
      <c r="M16" s="3"/>
      <c r="N16" s="3"/>
      <c r="O16" s="3"/>
      <c r="P16" s="3"/>
    </row>
    <row r="17" spans="1:16">
      <c r="A17" s="383"/>
      <c r="B17" s="357"/>
      <c r="C17" s="355"/>
      <c r="D17" s="8"/>
      <c r="E17" s="8"/>
      <c r="F17" s="2"/>
      <c r="G17" s="3"/>
      <c r="H17" s="3"/>
      <c r="I17" s="3"/>
      <c r="J17" s="3"/>
      <c r="K17" s="3"/>
      <c r="L17" s="3"/>
      <c r="M17" s="3"/>
      <c r="N17" s="3"/>
      <c r="O17" s="3"/>
      <c r="P17" s="3"/>
    </row>
    <row r="18" spans="1:16">
      <c r="A18" s="383"/>
      <c r="B18" s="357"/>
      <c r="C18" s="355"/>
      <c r="D18" s="8"/>
      <c r="E18" s="8"/>
      <c r="F18" s="2"/>
      <c r="G18" s="3"/>
      <c r="H18" s="3"/>
      <c r="I18" s="3"/>
      <c r="J18" s="3"/>
      <c r="K18" s="3"/>
      <c r="L18" s="3"/>
      <c r="M18" s="3"/>
      <c r="N18" s="3"/>
      <c r="O18" s="3"/>
      <c r="P18" s="3"/>
    </row>
    <row r="19" spans="1:16">
      <c r="A19" s="383"/>
      <c r="B19" s="357"/>
      <c r="C19" s="355"/>
      <c r="D19" s="8"/>
      <c r="E19" s="8"/>
      <c r="F19" s="2"/>
      <c r="G19" s="3"/>
      <c r="H19" s="3"/>
      <c r="I19" s="3"/>
      <c r="J19" s="3"/>
      <c r="K19" s="3"/>
      <c r="L19" s="3"/>
      <c r="M19" s="3"/>
      <c r="N19" s="3"/>
      <c r="O19" s="3"/>
      <c r="P19" s="3"/>
    </row>
    <row r="20" spans="1:16">
      <c r="A20" s="383"/>
      <c r="B20" s="357"/>
      <c r="C20" s="355"/>
      <c r="D20" s="8"/>
      <c r="E20" s="8"/>
      <c r="F20" s="2"/>
      <c r="G20" s="3"/>
      <c r="H20" s="3"/>
      <c r="I20" s="3"/>
      <c r="J20" s="3"/>
      <c r="K20" s="3"/>
      <c r="L20" s="3"/>
      <c r="M20" s="3"/>
      <c r="N20" s="3"/>
      <c r="O20" s="3"/>
      <c r="P20" s="3"/>
    </row>
    <row r="21" spans="1:16">
      <c r="A21" s="383"/>
      <c r="B21" s="357"/>
      <c r="C21" s="355"/>
      <c r="D21" s="8"/>
      <c r="E21" s="8"/>
      <c r="F21" s="2"/>
      <c r="G21" s="3"/>
      <c r="H21" s="3"/>
      <c r="I21" s="3"/>
      <c r="J21" s="3"/>
      <c r="K21" s="3"/>
      <c r="L21" s="3"/>
      <c r="M21" s="3"/>
      <c r="N21" s="3"/>
      <c r="O21" s="3"/>
      <c r="P21" s="3"/>
    </row>
    <row r="22" spans="1:16">
      <c r="A22" s="383"/>
      <c r="B22" s="357"/>
      <c r="C22" s="355"/>
      <c r="D22" s="8"/>
      <c r="E22" s="8"/>
      <c r="F22" s="2"/>
      <c r="G22" s="3"/>
      <c r="H22" s="3"/>
      <c r="I22" s="3"/>
      <c r="J22" s="3"/>
      <c r="K22" s="3"/>
      <c r="L22" s="3"/>
      <c r="M22" s="3"/>
      <c r="N22" s="3"/>
      <c r="O22" s="3"/>
      <c r="P22" s="3"/>
    </row>
    <row r="23" spans="1:16">
      <c r="A23" s="383"/>
      <c r="B23" s="357"/>
      <c r="C23" s="355"/>
      <c r="D23" s="8"/>
      <c r="E23" s="8"/>
      <c r="F23" s="2"/>
      <c r="G23" s="3"/>
      <c r="H23" s="3"/>
      <c r="I23" s="3"/>
      <c r="J23" s="3"/>
      <c r="K23" s="3"/>
      <c r="L23" s="3"/>
      <c r="M23" s="3"/>
      <c r="N23" s="3"/>
      <c r="O23" s="3"/>
      <c r="P23" s="3"/>
    </row>
    <row r="24" spans="1:16">
      <c r="A24" s="383"/>
      <c r="B24" s="357"/>
      <c r="C24" s="355"/>
      <c r="D24" s="8"/>
      <c r="E24" s="8"/>
      <c r="F24" s="2"/>
      <c r="G24" s="3"/>
      <c r="H24" s="3"/>
      <c r="I24" s="3"/>
      <c r="J24" s="3"/>
      <c r="K24" s="3"/>
      <c r="L24" s="3"/>
      <c r="M24" s="3"/>
      <c r="N24" s="3"/>
      <c r="O24" s="3"/>
      <c r="P24" s="3"/>
    </row>
    <row r="25" spans="1:16">
      <c r="A25" s="383"/>
      <c r="B25" s="357"/>
      <c r="C25" s="355"/>
      <c r="D25" s="8"/>
      <c r="E25" s="8"/>
      <c r="F25" s="2"/>
      <c r="G25" s="3"/>
      <c r="H25" s="3"/>
      <c r="I25" s="3"/>
      <c r="J25" s="3"/>
      <c r="K25" s="3"/>
      <c r="L25" s="3"/>
      <c r="M25" s="3"/>
      <c r="N25" s="3"/>
      <c r="O25" s="3"/>
      <c r="P25" s="3"/>
    </row>
    <row r="26" spans="1:16">
      <c r="A26" s="383"/>
      <c r="B26" s="357"/>
      <c r="C26" s="355"/>
      <c r="D26" s="8"/>
      <c r="E26" s="8"/>
      <c r="F26" s="2"/>
      <c r="G26" s="3"/>
      <c r="H26" s="3"/>
      <c r="I26" s="3"/>
      <c r="J26" s="3"/>
      <c r="K26" s="3"/>
      <c r="L26" s="3"/>
      <c r="M26" s="3"/>
      <c r="N26" s="3"/>
      <c r="O26" s="3"/>
      <c r="P26" s="3"/>
    </row>
    <row r="27" spans="1:16">
      <c r="A27" s="383"/>
      <c r="B27" s="357"/>
      <c r="C27" s="355"/>
      <c r="D27" s="8"/>
      <c r="E27" s="8"/>
      <c r="F27" s="2"/>
      <c r="G27" s="3"/>
      <c r="H27" s="3"/>
      <c r="I27" s="3"/>
      <c r="J27" s="3"/>
      <c r="K27" s="3"/>
      <c r="L27" s="3"/>
      <c r="M27" s="3"/>
      <c r="N27" s="3"/>
      <c r="O27" s="3"/>
      <c r="P27" s="3"/>
    </row>
    <row r="28" spans="1:16">
      <c r="A28" s="383"/>
      <c r="B28" s="357"/>
      <c r="C28" s="355"/>
      <c r="D28" s="8"/>
      <c r="E28" s="8"/>
      <c r="F28" s="2"/>
      <c r="G28" s="3"/>
      <c r="H28" s="3"/>
      <c r="I28" s="3"/>
      <c r="J28" s="3"/>
      <c r="K28" s="3"/>
      <c r="L28" s="3"/>
      <c r="M28" s="3"/>
      <c r="N28" s="3"/>
      <c r="O28" s="3"/>
      <c r="P28" s="3"/>
    </row>
    <row r="29" spans="1:16">
      <c r="A29" s="383"/>
      <c r="B29" s="357"/>
      <c r="C29" s="355"/>
      <c r="D29" s="8"/>
      <c r="E29" s="8"/>
      <c r="F29" s="2"/>
      <c r="G29" s="3"/>
      <c r="H29" s="3"/>
      <c r="I29" s="3"/>
      <c r="J29" s="3"/>
      <c r="K29" s="3"/>
      <c r="L29" s="3"/>
      <c r="M29" s="3"/>
      <c r="N29" s="3"/>
      <c r="O29" s="3"/>
      <c r="P29" s="3"/>
    </row>
    <row r="30" spans="1:16">
      <c r="A30" s="383"/>
      <c r="B30" s="357"/>
      <c r="C30" s="355"/>
      <c r="D30" s="8"/>
      <c r="E30" s="8"/>
      <c r="F30" s="2"/>
      <c r="G30" s="3"/>
      <c r="H30" s="3"/>
      <c r="I30" s="3"/>
      <c r="J30" s="3"/>
      <c r="K30" s="3"/>
      <c r="L30" s="3"/>
      <c r="M30" s="3"/>
      <c r="N30" s="3"/>
      <c r="O30" s="3"/>
      <c r="P30" s="3"/>
    </row>
    <row r="31" spans="1:16">
      <c r="A31" s="383"/>
      <c r="B31" s="357"/>
      <c r="C31" s="355"/>
      <c r="D31" s="8"/>
      <c r="E31" s="8"/>
      <c r="F31" s="2"/>
      <c r="G31" s="3"/>
      <c r="H31" s="3"/>
      <c r="I31" s="3"/>
      <c r="J31" s="3"/>
      <c r="K31" s="3"/>
      <c r="L31" s="3"/>
      <c r="M31" s="3"/>
      <c r="N31" s="3"/>
      <c r="O31" s="3"/>
      <c r="P31" s="3"/>
    </row>
    <row r="32" spans="1:16">
      <c r="A32" s="383"/>
      <c r="B32" s="357"/>
      <c r="C32" s="355"/>
      <c r="D32" s="8"/>
      <c r="E32" s="8"/>
      <c r="F32" s="2"/>
      <c r="G32" s="3"/>
      <c r="H32" s="3"/>
      <c r="I32" s="3"/>
      <c r="J32" s="3"/>
      <c r="K32" s="3"/>
      <c r="L32" s="3"/>
      <c r="M32" s="3"/>
      <c r="N32" s="3"/>
      <c r="O32" s="3"/>
      <c r="P32" s="3"/>
    </row>
    <row r="33" spans="1:16">
      <c r="A33" s="383"/>
      <c r="B33" s="357"/>
      <c r="C33" s="355"/>
      <c r="D33" s="8"/>
      <c r="E33" s="8"/>
      <c r="F33" s="2"/>
      <c r="G33" s="3"/>
      <c r="H33" s="3"/>
      <c r="I33" s="3"/>
      <c r="J33" s="3"/>
      <c r="K33" s="3"/>
      <c r="L33" s="3"/>
      <c r="M33" s="3"/>
      <c r="N33" s="3"/>
      <c r="O33" s="3"/>
      <c r="P33" s="3"/>
    </row>
    <row r="34" spans="1:16">
      <c r="A34" s="383"/>
      <c r="B34" s="356">
        <v>4</v>
      </c>
      <c r="C34" s="354" t="s">
        <v>92</v>
      </c>
      <c r="D34" s="16">
        <f>(9*1.25)</f>
        <v>11.25</v>
      </c>
      <c r="E34" s="16" t="s">
        <v>106</v>
      </c>
      <c r="F34" s="16" t="s">
        <v>121</v>
      </c>
      <c r="G34" s="16" t="s">
        <v>121</v>
      </c>
      <c r="H34" s="16">
        <v>0</v>
      </c>
      <c r="I34" s="16">
        <v>0</v>
      </c>
      <c r="J34" s="16">
        <v>0</v>
      </c>
      <c r="K34" s="16">
        <v>0</v>
      </c>
      <c r="L34" s="16">
        <v>0</v>
      </c>
      <c r="M34" s="16">
        <v>0</v>
      </c>
      <c r="N34" s="16">
        <v>4</v>
      </c>
      <c r="O34" s="3">
        <f t="shared" ref="O34:O59" si="3">SUM(H34:N34)</f>
        <v>4</v>
      </c>
      <c r="P34" s="3">
        <f>D34*O34</f>
        <v>45</v>
      </c>
    </row>
    <row r="35" spans="1:16">
      <c r="A35" s="383"/>
      <c r="B35" s="357"/>
      <c r="C35" s="355"/>
      <c r="D35" s="16"/>
      <c r="E35" s="16"/>
      <c r="F35" s="16"/>
      <c r="G35" s="16"/>
      <c r="H35" s="16"/>
      <c r="I35" s="16"/>
      <c r="J35" s="16"/>
      <c r="K35" s="16"/>
      <c r="L35" s="16"/>
      <c r="M35" s="16"/>
      <c r="N35" s="16"/>
      <c r="O35" s="3"/>
      <c r="P35" s="3"/>
    </row>
    <row r="36" spans="1:16" ht="27.75" customHeight="1">
      <c r="A36" s="383"/>
      <c r="B36" s="357"/>
      <c r="C36" s="355"/>
      <c r="D36" s="16"/>
      <c r="E36" s="16"/>
      <c r="F36" s="16"/>
      <c r="G36" s="16"/>
      <c r="H36" s="16"/>
      <c r="I36" s="16"/>
      <c r="J36" s="16"/>
      <c r="K36" s="16"/>
      <c r="L36" s="16"/>
      <c r="M36" s="16"/>
      <c r="N36" s="16"/>
      <c r="O36" s="3"/>
      <c r="P36" s="3"/>
    </row>
    <row r="37" spans="1:16" hidden="1">
      <c r="A37" s="383"/>
      <c r="B37" s="357"/>
      <c r="C37" s="355"/>
      <c r="D37" s="16"/>
      <c r="E37" s="16"/>
      <c r="F37" s="16"/>
      <c r="G37" s="16"/>
      <c r="H37" s="16"/>
      <c r="I37" s="16"/>
      <c r="J37" s="16"/>
      <c r="K37" s="16"/>
      <c r="L37" s="16"/>
      <c r="M37" s="16"/>
      <c r="N37" s="16"/>
      <c r="O37" s="3"/>
      <c r="P37" s="3"/>
    </row>
    <row r="38" spans="1:16">
      <c r="A38" s="383"/>
      <c r="B38" s="357"/>
      <c r="C38" s="355"/>
      <c r="D38" s="16"/>
      <c r="E38" s="16"/>
      <c r="F38" s="16"/>
      <c r="G38" s="16"/>
      <c r="H38" s="16"/>
      <c r="I38" s="16"/>
      <c r="J38" s="16"/>
      <c r="K38" s="16"/>
      <c r="L38" s="16"/>
      <c r="M38" s="16"/>
      <c r="N38" s="16"/>
      <c r="O38" s="3"/>
      <c r="P38" s="3"/>
    </row>
    <row r="39" spans="1:16">
      <c r="A39" s="383"/>
      <c r="B39" s="357"/>
      <c r="C39" s="355"/>
      <c r="D39" s="16"/>
      <c r="E39" s="16"/>
      <c r="F39" s="16"/>
      <c r="G39" s="16"/>
      <c r="H39" s="16"/>
      <c r="I39" s="16"/>
      <c r="J39" s="16"/>
      <c r="K39" s="16"/>
      <c r="L39" s="16"/>
      <c r="M39" s="16"/>
      <c r="N39" s="16"/>
      <c r="O39" s="3"/>
      <c r="P39" s="3"/>
    </row>
    <row r="40" spans="1:16">
      <c r="A40" s="383"/>
      <c r="B40" s="357"/>
      <c r="C40" s="355"/>
      <c r="D40" s="16"/>
      <c r="E40" s="16"/>
      <c r="F40" s="16"/>
      <c r="G40" s="16"/>
      <c r="H40" s="16"/>
      <c r="I40" s="16"/>
      <c r="J40" s="16"/>
      <c r="K40" s="16"/>
      <c r="L40" s="16"/>
      <c r="M40" s="16"/>
      <c r="N40" s="16"/>
      <c r="O40" s="3"/>
      <c r="P40" s="3"/>
    </row>
    <row r="41" spans="1:16">
      <c r="A41" s="383"/>
      <c r="B41" s="357"/>
      <c r="C41" s="355"/>
      <c r="D41" s="49"/>
      <c r="E41" s="16"/>
      <c r="F41" s="16"/>
      <c r="G41" s="16"/>
      <c r="H41" s="16"/>
      <c r="I41" s="16"/>
      <c r="J41" s="16"/>
      <c r="K41" s="16"/>
      <c r="L41" s="16"/>
      <c r="M41" s="16"/>
      <c r="N41" s="16"/>
      <c r="O41" s="3"/>
      <c r="P41" s="3"/>
    </row>
    <row r="42" spans="1:16">
      <c r="A42" s="383"/>
      <c r="B42" s="356">
        <v>5</v>
      </c>
      <c r="C42" s="334" t="s">
        <v>72</v>
      </c>
      <c r="D42" s="49">
        <v>1</v>
      </c>
      <c r="E42" s="16" t="s">
        <v>39</v>
      </c>
      <c r="F42" s="16" t="s">
        <v>126</v>
      </c>
      <c r="G42" s="16" t="s">
        <v>126</v>
      </c>
      <c r="H42" s="16">
        <v>0</v>
      </c>
      <c r="I42" s="16">
        <v>0</v>
      </c>
      <c r="J42" s="16">
        <v>36</v>
      </c>
      <c r="K42" s="16">
        <v>0</v>
      </c>
      <c r="L42" s="16">
        <v>0</v>
      </c>
      <c r="M42" s="16">
        <v>0</v>
      </c>
      <c r="N42" s="16">
        <v>0</v>
      </c>
      <c r="O42" s="3">
        <f>SUM(H42:N42)</f>
        <v>36</v>
      </c>
      <c r="P42" s="3">
        <f>O42*D42</f>
        <v>36</v>
      </c>
    </row>
    <row r="43" spans="1:16">
      <c r="A43" s="383"/>
      <c r="B43" s="357"/>
      <c r="C43" s="335"/>
      <c r="D43" s="51"/>
      <c r="E43" s="16"/>
      <c r="F43" s="16"/>
      <c r="G43" s="16"/>
      <c r="H43" s="16"/>
      <c r="I43" s="16"/>
      <c r="J43" s="16"/>
      <c r="K43" s="16"/>
      <c r="L43" s="16"/>
      <c r="M43" s="16"/>
      <c r="N43" s="16"/>
      <c r="O43" s="3"/>
      <c r="P43" s="3"/>
    </row>
    <row r="44" spans="1:16">
      <c r="A44" s="383"/>
      <c r="B44" s="358"/>
      <c r="C44" s="336"/>
      <c r="D44" s="50"/>
      <c r="E44" s="16"/>
      <c r="F44" s="16"/>
      <c r="G44" s="16"/>
      <c r="H44" s="16"/>
      <c r="I44" s="16"/>
      <c r="J44" s="16"/>
      <c r="K44" s="16"/>
      <c r="L44" s="16"/>
      <c r="M44" s="16"/>
      <c r="N44" s="16"/>
      <c r="O44" s="3"/>
      <c r="P44" s="3"/>
    </row>
    <row r="45" spans="1:16">
      <c r="A45" s="383"/>
      <c r="B45" s="356">
        <v>6</v>
      </c>
      <c r="C45" s="334" t="s">
        <v>72</v>
      </c>
      <c r="D45" s="16">
        <v>1</v>
      </c>
      <c r="E45" s="16" t="s">
        <v>39</v>
      </c>
      <c r="F45" s="16" t="s">
        <v>127</v>
      </c>
      <c r="G45" s="16" t="s">
        <v>127</v>
      </c>
      <c r="H45" s="16">
        <v>0</v>
      </c>
      <c r="I45" s="16">
        <v>0</v>
      </c>
      <c r="J45" s="16">
        <v>32</v>
      </c>
      <c r="K45" s="16">
        <v>0</v>
      </c>
      <c r="L45" s="16">
        <v>0</v>
      </c>
      <c r="M45" s="16">
        <v>0</v>
      </c>
      <c r="N45" s="16">
        <v>0</v>
      </c>
      <c r="O45" s="3">
        <f>SUM(H45:N45)</f>
        <v>32</v>
      </c>
      <c r="P45" s="3">
        <f>O45*D45</f>
        <v>32</v>
      </c>
    </row>
    <row r="46" spans="1:16">
      <c r="A46" s="383"/>
      <c r="B46" s="357"/>
      <c r="C46" s="335"/>
      <c r="D46" s="16"/>
      <c r="E46" s="16"/>
      <c r="F46" s="16"/>
      <c r="G46" s="16"/>
      <c r="H46" s="16"/>
      <c r="I46" s="16"/>
      <c r="J46" s="16"/>
      <c r="K46" s="16"/>
      <c r="L46" s="16"/>
      <c r="M46" s="16"/>
      <c r="N46" s="16"/>
      <c r="O46" s="3"/>
      <c r="P46" s="3"/>
    </row>
    <row r="47" spans="1:16">
      <c r="A47" s="383"/>
      <c r="B47" s="358"/>
      <c r="C47" s="336"/>
      <c r="D47" s="16"/>
      <c r="E47" s="16"/>
      <c r="F47" s="16"/>
      <c r="G47" s="16"/>
      <c r="H47" s="16"/>
      <c r="I47" s="16"/>
      <c r="J47" s="16"/>
      <c r="K47" s="16"/>
      <c r="L47" s="16"/>
      <c r="M47" s="16"/>
      <c r="N47" s="16"/>
      <c r="O47" s="3"/>
      <c r="P47" s="3"/>
    </row>
    <row r="48" spans="1:16">
      <c r="A48" s="383"/>
      <c r="B48" s="24">
        <v>7</v>
      </c>
      <c r="C48" s="1" t="s">
        <v>128</v>
      </c>
      <c r="D48" s="16">
        <v>0.5</v>
      </c>
      <c r="E48" s="16" t="s">
        <v>39</v>
      </c>
      <c r="F48" s="16" t="s">
        <v>126</v>
      </c>
      <c r="G48" s="16" t="s">
        <v>126</v>
      </c>
      <c r="H48" s="16">
        <v>2</v>
      </c>
      <c r="I48" s="16">
        <v>0</v>
      </c>
      <c r="J48" s="16">
        <v>11</v>
      </c>
      <c r="K48" s="16">
        <v>0</v>
      </c>
      <c r="L48" s="16">
        <v>0</v>
      </c>
      <c r="M48" s="16">
        <v>0</v>
      </c>
      <c r="N48" s="16">
        <v>0</v>
      </c>
      <c r="O48" s="3">
        <f>SUM(H48:N48)</f>
        <v>13</v>
      </c>
      <c r="P48" s="3">
        <f>O48*D48</f>
        <v>6.5</v>
      </c>
    </row>
    <row r="49" spans="1:16">
      <c r="A49" s="383"/>
      <c r="B49" s="24">
        <v>8</v>
      </c>
      <c r="C49" s="1" t="s">
        <v>129</v>
      </c>
      <c r="D49" s="16">
        <v>0.5</v>
      </c>
      <c r="E49" s="16" t="s">
        <v>39</v>
      </c>
      <c r="F49" s="16" t="s">
        <v>127</v>
      </c>
      <c r="G49" s="16" t="s">
        <v>127</v>
      </c>
      <c r="H49" s="16">
        <v>2</v>
      </c>
      <c r="I49" s="16">
        <v>0</v>
      </c>
      <c r="J49" s="16">
        <v>10</v>
      </c>
      <c r="K49" s="16">
        <v>0</v>
      </c>
      <c r="L49" s="16">
        <v>0</v>
      </c>
      <c r="M49" s="16">
        <v>0</v>
      </c>
      <c r="N49" s="16">
        <v>0</v>
      </c>
      <c r="O49" s="3">
        <f>SUM(H49:N49)</f>
        <v>12</v>
      </c>
      <c r="P49" s="3">
        <f>O49*D49</f>
        <v>6</v>
      </c>
    </row>
    <row r="50" spans="1:16">
      <c r="A50" s="383"/>
      <c r="B50" s="356">
        <v>9</v>
      </c>
      <c r="C50" s="354" t="s">
        <v>122</v>
      </c>
      <c r="D50" s="16">
        <v>1.25</v>
      </c>
      <c r="E50" s="16" t="s">
        <v>39</v>
      </c>
      <c r="F50" s="16" t="s">
        <v>123</v>
      </c>
      <c r="G50" s="16" t="s">
        <v>123</v>
      </c>
      <c r="H50" s="16">
        <v>1</v>
      </c>
      <c r="I50" s="16">
        <v>0</v>
      </c>
      <c r="J50" s="16">
        <v>12</v>
      </c>
      <c r="K50" s="16">
        <v>0</v>
      </c>
      <c r="L50" s="16">
        <v>0</v>
      </c>
      <c r="M50" s="16">
        <v>0</v>
      </c>
      <c r="N50" s="16">
        <v>0</v>
      </c>
      <c r="O50" s="3">
        <f>SUM(H50:N50)</f>
        <v>13</v>
      </c>
      <c r="P50" s="3">
        <f>O50*D50</f>
        <v>16.25</v>
      </c>
    </row>
    <row r="51" spans="1:16">
      <c r="A51" s="383"/>
      <c r="B51" s="357"/>
      <c r="C51" s="355"/>
      <c r="D51" s="16"/>
      <c r="E51" s="16"/>
      <c r="F51" s="16"/>
      <c r="G51" s="16"/>
      <c r="H51" s="16"/>
      <c r="I51" s="16"/>
      <c r="J51" s="16"/>
      <c r="K51" s="16"/>
      <c r="L51" s="16"/>
      <c r="M51" s="16"/>
      <c r="N51" s="16"/>
      <c r="O51" s="3"/>
      <c r="P51" s="3"/>
    </row>
    <row r="52" spans="1:16">
      <c r="A52" s="383"/>
      <c r="B52" s="357"/>
      <c r="C52" s="355"/>
      <c r="D52" s="16"/>
      <c r="E52" s="16"/>
      <c r="F52" s="16"/>
      <c r="G52" s="16"/>
      <c r="H52" s="3"/>
      <c r="I52" s="3"/>
      <c r="J52" s="3"/>
      <c r="K52" s="16"/>
      <c r="L52" s="16"/>
      <c r="M52" s="16"/>
      <c r="N52" s="16"/>
      <c r="O52" s="3"/>
      <c r="P52" s="3"/>
    </row>
    <row r="53" spans="1:16">
      <c r="A53" s="383"/>
      <c r="B53" s="357"/>
      <c r="C53" s="355"/>
      <c r="D53" s="16"/>
      <c r="E53" s="16"/>
      <c r="F53" s="16"/>
      <c r="G53" s="16"/>
      <c r="H53" s="16"/>
      <c r="I53" s="16"/>
      <c r="J53" s="16"/>
      <c r="K53" s="16"/>
      <c r="L53" s="16"/>
      <c r="M53" s="16"/>
      <c r="N53" s="16"/>
      <c r="O53" s="3"/>
      <c r="P53" s="3"/>
    </row>
    <row r="54" spans="1:16">
      <c r="A54" s="383"/>
      <c r="B54" s="356">
        <v>10</v>
      </c>
      <c r="C54" s="354" t="s">
        <v>124</v>
      </c>
      <c r="D54" s="16">
        <v>1.25</v>
      </c>
      <c r="E54" s="16" t="s">
        <v>39</v>
      </c>
      <c r="F54" s="16" t="s">
        <v>125</v>
      </c>
      <c r="G54" s="16" t="s">
        <v>125</v>
      </c>
      <c r="H54" s="16">
        <v>1</v>
      </c>
      <c r="I54" s="16">
        <v>0</v>
      </c>
      <c r="J54" s="16">
        <v>11</v>
      </c>
      <c r="K54" s="16">
        <v>0</v>
      </c>
      <c r="L54" s="16">
        <v>0</v>
      </c>
      <c r="M54" s="16">
        <v>0</v>
      </c>
      <c r="N54" s="16">
        <v>0</v>
      </c>
      <c r="O54" s="3">
        <f t="shared" si="3"/>
        <v>12</v>
      </c>
      <c r="P54" s="3">
        <f>D54*O54</f>
        <v>15</v>
      </c>
    </row>
    <row r="55" spans="1:16">
      <c r="A55" s="383"/>
      <c r="B55" s="357"/>
      <c r="C55" s="355"/>
      <c r="D55" s="16"/>
      <c r="E55" s="16"/>
      <c r="F55" s="16"/>
      <c r="G55" s="16"/>
      <c r="H55" s="16"/>
      <c r="I55" s="16"/>
      <c r="J55" s="16"/>
      <c r="K55" s="16"/>
      <c r="L55" s="16"/>
      <c r="M55" s="16"/>
      <c r="N55" s="16"/>
      <c r="O55" s="3"/>
      <c r="P55" s="3"/>
    </row>
    <row r="56" spans="1:16">
      <c r="A56" s="383"/>
      <c r="B56" s="358"/>
      <c r="C56" s="359"/>
      <c r="D56" s="16"/>
      <c r="E56" s="16"/>
      <c r="F56" s="16"/>
      <c r="G56" s="16"/>
      <c r="H56" s="16"/>
      <c r="I56" s="16"/>
      <c r="J56" s="16"/>
      <c r="K56" s="16"/>
      <c r="L56" s="16"/>
      <c r="M56" s="16"/>
      <c r="N56" s="16"/>
      <c r="O56" s="3"/>
      <c r="P56" s="3"/>
    </row>
    <row r="57" spans="1:16" ht="29">
      <c r="A57" s="383"/>
      <c r="B57" s="44">
        <v>11</v>
      </c>
      <c r="C57" s="17" t="s">
        <v>96</v>
      </c>
      <c r="D57" s="16">
        <v>2</v>
      </c>
      <c r="E57" s="16" t="s">
        <v>39</v>
      </c>
      <c r="F57" s="16" t="s">
        <v>121</v>
      </c>
      <c r="G57" s="16" t="s">
        <v>131</v>
      </c>
      <c r="H57" s="16">
        <v>0</v>
      </c>
      <c r="I57" s="16">
        <v>0</v>
      </c>
      <c r="J57" s="16">
        <v>107</v>
      </c>
      <c r="K57" s="16">
        <v>0</v>
      </c>
      <c r="L57" s="16">
        <v>0</v>
      </c>
      <c r="M57" s="16">
        <v>0</v>
      </c>
      <c r="N57" s="16">
        <v>0</v>
      </c>
      <c r="O57" s="3">
        <f t="shared" si="3"/>
        <v>107</v>
      </c>
      <c r="P57" s="3">
        <f>D57*O57</f>
        <v>214</v>
      </c>
    </row>
    <row r="58" spans="1:16" ht="29">
      <c r="A58" s="383"/>
      <c r="B58" s="52">
        <v>12</v>
      </c>
      <c r="C58" s="17" t="s">
        <v>96</v>
      </c>
      <c r="D58" s="16">
        <v>14</v>
      </c>
      <c r="E58" s="16" t="s">
        <v>39</v>
      </c>
      <c r="F58" s="16" t="s">
        <v>134</v>
      </c>
      <c r="G58" s="16" t="s">
        <v>132</v>
      </c>
      <c r="H58" s="16">
        <v>0</v>
      </c>
      <c r="I58" s="16">
        <v>0</v>
      </c>
      <c r="J58" s="16">
        <v>104</v>
      </c>
      <c r="K58" s="16">
        <v>0</v>
      </c>
      <c r="L58" s="16">
        <v>0</v>
      </c>
      <c r="M58" s="16">
        <v>0</v>
      </c>
      <c r="N58" s="16">
        <v>0</v>
      </c>
      <c r="O58" s="3">
        <f t="shared" si="3"/>
        <v>104</v>
      </c>
      <c r="P58" s="3">
        <f t="shared" ref="P58:P59" si="4">D58*O58</f>
        <v>1456</v>
      </c>
    </row>
    <row r="59" spans="1:16" ht="29">
      <c r="A59" s="383"/>
      <c r="B59" s="53">
        <v>13</v>
      </c>
      <c r="C59" s="17" t="s">
        <v>96</v>
      </c>
      <c r="D59" s="16">
        <v>14</v>
      </c>
      <c r="E59" s="16" t="s">
        <v>39</v>
      </c>
      <c r="F59" s="16" t="s">
        <v>135</v>
      </c>
      <c r="G59" s="16" t="s">
        <v>133</v>
      </c>
      <c r="H59" s="16">
        <v>0</v>
      </c>
      <c r="I59" s="16">
        <v>0</v>
      </c>
      <c r="J59" s="16">
        <v>93</v>
      </c>
      <c r="K59" s="16">
        <v>0</v>
      </c>
      <c r="L59" s="16">
        <v>0</v>
      </c>
      <c r="M59" s="16">
        <v>0</v>
      </c>
      <c r="N59" s="16">
        <v>0</v>
      </c>
      <c r="O59" s="3">
        <f t="shared" si="3"/>
        <v>93</v>
      </c>
      <c r="P59" s="3">
        <f t="shared" si="4"/>
        <v>1302</v>
      </c>
    </row>
    <row r="60" spans="1:16">
      <c r="A60" s="383"/>
      <c r="B60" s="54"/>
      <c r="C60" s="43" t="s">
        <v>137</v>
      </c>
      <c r="D60" s="34">
        <f>SUM(D14:D59)</f>
        <v>74.25</v>
      </c>
      <c r="E60" s="16"/>
      <c r="F60" s="16"/>
      <c r="G60" s="16"/>
      <c r="H60" s="34">
        <f t="shared" ref="H60:P60" si="5">SUM(H14:H59)</f>
        <v>6</v>
      </c>
      <c r="I60" s="34">
        <f t="shared" si="5"/>
        <v>0</v>
      </c>
      <c r="J60" s="34">
        <f t="shared" si="5"/>
        <v>532</v>
      </c>
      <c r="K60" s="34">
        <f t="shared" si="5"/>
        <v>0</v>
      </c>
      <c r="L60" s="34">
        <f t="shared" si="5"/>
        <v>0</v>
      </c>
      <c r="M60" s="34">
        <f t="shared" si="5"/>
        <v>0</v>
      </c>
      <c r="N60" s="34">
        <f t="shared" si="5"/>
        <v>4</v>
      </c>
      <c r="O60" s="34">
        <f t="shared" si="5"/>
        <v>542</v>
      </c>
      <c r="P60" s="34">
        <f t="shared" si="5"/>
        <v>6318.75</v>
      </c>
    </row>
    <row r="61" spans="1:16">
      <c r="A61" s="384"/>
      <c r="B61" s="44"/>
      <c r="C61" s="43" t="s">
        <v>138</v>
      </c>
      <c r="D61" s="34">
        <f>D60+'Aug 23'!D103</f>
        <v>363.5</v>
      </c>
      <c r="E61" s="16"/>
      <c r="F61" s="16"/>
      <c r="G61" s="16"/>
      <c r="H61" s="34">
        <f>H60+'Aug 23'!H103</f>
        <v>115</v>
      </c>
      <c r="I61" s="34">
        <f>I60+'Aug 23'!I103</f>
        <v>636</v>
      </c>
      <c r="J61" s="34">
        <f>J60+'Aug 23'!J103</f>
        <v>2431</v>
      </c>
      <c r="K61" s="34">
        <f>K60+'Aug 23'!K103</f>
        <v>699</v>
      </c>
      <c r="L61" s="34">
        <f>L60+'Aug 23'!L103</f>
        <v>52</v>
      </c>
      <c r="M61" s="34">
        <f>M60+'Aug 23'!M103</f>
        <v>0</v>
      </c>
      <c r="N61" s="34">
        <f>N60+'Aug 23'!N103</f>
        <v>446</v>
      </c>
      <c r="O61" s="34">
        <f>O60+'Aug 23'!O103</f>
        <v>4379</v>
      </c>
      <c r="P61" s="56">
        <f>P60+'Aug 23'!P103</f>
        <v>32949.25</v>
      </c>
    </row>
    <row r="62" spans="1:16" ht="24" customHeight="1">
      <c r="A62" s="378" t="s">
        <v>20</v>
      </c>
      <c r="B62" s="24">
        <v>1</v>
      </c>
      <c r="C62" s="7" t="s">
        <v>48</v>
      </c>
      <c r="D62" s="8"/>
      <c r="E62" s="8"/>
      <c r="F62" s="3"/>
      <c r="G62" s="3"/>
      <c r="H62" s="3"/>
      <c r="I62" s="3"/>
      <c r="J62" s="3"/>
      <c r="K62" s="3"/>
      <c r="L62" s="3"/>
      <c r="M62" s="3"/>
      <c r="N62" s="3"/>
      <c r="O62" s="3"/>
      <c r="P62" s="3"/>
    </row>
    <row r="63" spans="1:16" ht="37.5" customHeight="1">
      <c r="A63" s="378"/>
      <c r="B63" s="24">
        <v>2</v>
      </c>
      <c r="C63" s="7"/>
      <c r="D63" s="8"/>
      <c r="E63" s="8"/>
      <c r="F63" s="3"/>
      <c r="G63" s="3"/>
      <c r="H63" s="3"/>
      <c r="I63" s="3"/>
      <c r="J63" s="3"/>
      <c r="K63" s="3"/>
      <c r="L63" s="3"/>
      <c r="M63" s="3"/>
      <c r="N63" s="3"/>
      <c r="O63" s="3"/>
      <c r="P63" s="3"/>
    </row>
    <row r="64" spans="1:16" ht="15" customHeight="1">
      <c r="A64" s="304" t="s">
        <v>21</v>
      </c>
      <c r="B64" s="305"/>
      <c r="C64" s="305"/>
      <c r="D64" s="305"/>
      <c r="E64" s="305"/>
      <c r="F64" s="305"/>
      <c r="G64" s="305"/>
      <c r="H64" s="305"/>
      <c r="I64" s="305"/>
      <c r="J64" s="305"/>
      <c r="K64" s="305"/>
      <c r="L64" s="305"/>
      <c r="M64" s="305"/>
      <c r="N64" s="305"/>
      <c r="O64" s="305"/>
      <c r="P64" s="306"/>
    </row>
    <row r="65" spans="1:24" ht="49.5" customHeight="1">
      <c r="A65" s="304" t="s">
        <v>110</v>
      </c>
      <c r="B65" s="305"/>
      <c r="C65" s="305"/>
      <c r="D65" s="305"/>
      <c r="E65" s="305"/>
      <c r="F65" s="305"/>
      <c r="G65" s="305"/>
      <c r="H65" s="305"/>
      <c r="I65" s="305"/>
      <c r="J65" s="305"/>
      <c r="K65" s="305"/>
      <c r="L65" s="305"/>
      <c r="M65" s="305"/>
      <c r="N65" s="305"/>
      <c r="O65" s="305"/>
      <c r="P65" s="306"/>
    </row>
    <row r="68" spans="1:24" ht="15" customHeight="1">
      <c r="A68" s="324" t="s">
        <v>18</v>
      </c>
      <c r="B68" s="327" t="s">
        <v>23</v>
      </c>
      <c r="C68" s="327"/>
      <c r="D68" s="327"/>
      <c r="E68" s="327"/>
      <c r="F68" s="327"/>
      <c r="G68" s="327"/>
      <c r="H68" s="327"/>
      <c r="I68" s="327"/>
      <c r="J68" s="327"/>
      <c r="K68" s="327"/>
      <c r="L68" s="327"/>
      <c r="M68" s="327"/>
      <c r="N68" s="21"/>
      <c r="O68" s="21"/>
      <c r="P68" s="36"/>
      <c r="Q68" s="309" t="s">
        <v>13</v>
      </c>
      <c r="R68" s="310"/>
      <c r="S68" s="310"/>
      <c r="T68" s="310"/>
      <c r="U68" s="310"/>
      <c r="V68" s="310"/>
      <c r="W68" s="310"/>
      <c r="X68" s="311"/>
    </row>
    <row r="69" spans="1:24" ht="22.5" customHeight="1">
      <c r="A69" s="324"/>
      <c r="B69" s="327" t="s">
        <v>10</v>
      </c>
      <c r="C69" s="327"/>
      <c r="D69" s="327"/>
      <c r="E69" s="327"/>
      <c r="F69" s="327" t="s">
        <v>11</v>
      </c>
      <c r="G69" s="327"/>
      <c r="H69" s="327"/>
      <c r="I69" s="309" t="s">
        <v>12</v>
      </c>
      <c r="J69" s="310"/>
      <c r="K69" s="310"/>
      <c r="L69" s="310"/>
      <c r="M69" s="310"/>
      <c r="N69" s="310"/>
      <c r="O69" s="311"/>
      <c r="P69" s="32"/>
      <c r="Q69" s="312"/>
      <c r="R69" s="313"/>
      <c r="S69" s="313"/>
      <c r="T69" s="313"/>
      <c r="U69" s="313"/>
      <c r="V69" s="313"/>
      <c r="W69" s="313"/>
      <c r="X69" s="314"/>
    </row>
    <row r="70" spans="1:24">
      <c r="A70" s="324"/>
      <c r="B70" s="327"/>
      <c r="C70" s="327"/>
      <c r="D70" s="327"/>
      <c r="E70" s="327"/>
      <c r="F70" s="327"/>
      <c r="G70" s="327"/>
      <c r="H70" s="327"/>
      <c r="I70" s="315"/>
      <c r="J70" s="316"/>
      <c r="K70" s="316"/>
      <c r="L70" s="316"/>
      <c r="M70" s="316"/>
      <c r="N70" s="316"/>
      <c r="O70" s="317"/>
      <c r="P70" s="32"/>
      <c r="Q70" s="312"/>
      <c r="R70" s="313"/>
      <c r="S70" s="313"/>
      <c r="T70" s="313"/>
      <c r="U70" s="313"/>
      <c r="V70" s="313"/>
      <c r="W70" s="313"/>
      <c r="X70" s="314"/>
    </row>
    <row r="71" spans="1:24" ht="22.5" customHeight="1">
      <c r="A71" s="4">
        <v>1</v>
      </c>
      <c r="B71" s="324">
        <v>2</v>
      </c>
      <c r="C71" s="324"/>
      <c r="D71" s="324"/>
      <c r="E71" s="324"/>
      <c r="F71" s="324">
        <v>3</v>
      </c>
      <c r="G71" s="324"/>
      <c r="H71" s="324"/>
      <c r="I71" s="301">
        <v>4</v>
      </c>
      <c r="J71" s="302"/>
      <c r="K71" s="302"/>
      <c r="L71" s="302"/>
      <c r="M71" s="302"/>
      <c r="N71" s="302"/>
      <c r="O71" s="303"/>
      <c r="P71" s="42"/>
      <c r="Q71" s="315"/>
      <c r="R71" s="316"/>
      <c r="S71" s="316"/>
      <c r="T71" s="316"/>
      <c r="U71" s="316"/>
      <c r="V71" s="316"/>
      <c r="W71" s="316"/>
      <c r="X71" s="317"/>
    </row>
    <row r="72" spans="1:24" ht="35.25" customHeight="1">
      <c r="A72" s="6">
        <v>1</v>
      </c>
      <c r="B72" s="333" t="s">
        <v>95</v>
      </c>
      <c r="C72" s="333"/>
      <c r="D72" s="333"/>
      <c r="E72" s="333"/>
      <c r="F72" s="325" t="s">
        <v>112</v>
      </c>
      <c r="G72" s="325"/>
      <c r="H72" s="325"/>
      <c r="I72" s="385" t="s">
        <v>130</v>
      </c>
      <c r="J72" s="385"/>
      <c r="K72" s="385"/>
      <c r="L72" s="385"/>
      <c r="M72" s="385"/>
      <c r="N72" s="385"/>
      <c r="O72" s="385"/>
      <c r="P72" s="385"/>
      <c r="Q72" s="368" t="s">
        <v>139</v>
      </c>
      <c r="R72" s="369"/>
      <c r="S72" s="369"/>
      <c r="T72" s="369"/>
      <c r="U72" s="369"/>
      <c r="V72" s="369"/>
      <c r="W72" s="369"/>
      <c r="X72" s="370"/>
    </row>
    <row r="73" spans="1:24" ht="33.75" customHeight="1">
      <c r="A73" s="6">
        <v>2</v>
      </c>
      <c r="B73" s="332" t="s">
        <v>113</v>
      </c>
      <c r="C73" s="332"/>
      <c r="D73" s="332"/>
      <c r="E73" s="332"/>
      <c r="F73" s="386" t="s">
        <v>114</v>
      </c>
      <c r="G73" s="386"/>
      <c r="H73" s="386"/>
      <c r="I73" s="387" t="s">
        <v>115</v>
      </c>
      <c r="J73" s="388"/>
      <c r="K73" s="388"/>
      <c r="L73" s="388"/>
      <c r="M73" s="388"/>
      <c r="N73" s="388"/>
      <c r="O73" s="388"/>
      <c r="P73" s="389"/>
      <c r="Q73" s="371"/>
      <c r="R73" s="372"/>
      <c r="S73" s="372"/>
      <c r="T73" s="372"/>
      <c r="U73" s="372"/>
      <c r="V73" s="372"/>
      <c r="W73" s="372"/>
      <c r="X73" s="373"/>
    </row>
    <row r="74" spans="1:24" ht="111.75" customHeight="1">
      <c r="A74" s="6"/>
      <c r="B74" s="3"/>
      <c r="C74" s="3"/>
      <c r="D74" s="3"/>
      <c r="E74" s="3"/>
      <c r="F74" s="14"/>
      <c r="G74" s="14"/>
      <c r="H74" s="14"/>
      <c r="I74" s="14"/>
      <c r="J74" s="14"/>
      <c r="K74" s="14"/>
      <c r="L74" s="14"/>
      <c r="M74" s="14"/>
      <c r="N74" s="10"/>
      <c r="O74" s="10"/>
      <c r="P74" s="40"/>
      <c r="Q74" s="371"/>
      <c r="R74" s="372"/>
      <c r="S74" s="372"/>
      <c r="T74" s="372"/>
      <c r="U74" s="372"/>
      <c r="V74" s="372"/>
      <c r="W74" s="372"/>
      <c r="X74" s="373"/>
    </row>
    <row r="75" spans="1:24" ht="139.5" customHeight="1">
      <c r="A75" s="6"/>
      <c r="B75" s="3"/>
      <c r="C75" s="3"/>
      <c r="D75" s="3"/>
      <c r="E75" s="3"/>
      <c r="F75" s="14"/>
      <c r="G75" s="14"/>
      <c r="H75" s="14"/>
      <c r="I75" s="14"/>
      <c r="J75" s="14"/>
      <c r="K75" s="14"/>
      <c r="L75" s="14"/>
      <c r="M75" s="14"/>
      <c r="N75" s="23"/>
      <c r="O75" s="23"/>
      <c r="P75" s="39"/>
      <c r="Q75" s="374"/>
      <c r="R75" s="375"/>
      <c r="S75" s="375"/>
      <c r="T75" s="375"/>
      <c r="U75" s="375"/>
      <c r="V75" s="375"/>
      <c r="W75" s="375"/>
      <c r="X75" s="376"/>
    </row>
    <row r="76" spans="1:24">
      <c r="A76" s="18"/>
      <c r="B76" s="19"/>
      <c r="C76" s="19"/>
      <c r="D76" s="19"/>
      <c r="E76" s="19"/>
      <c r="F76" s="20"/>
      <c r="G76" s="20"/>
      <c r="H76" s="20"/>
      <c r="I76" s="20"/>
      <c r="J76" s="20"/>
      <c r="K76" s="20"/>
      <c r="L76" s="20"/>
      <c r="M76" s="20"/>
      <c r="N76" s="308"/>
      <c r="O76" s="308"/>
      <c r="P76" s="308"/>
      <c r="Q76" s="308"/>
      <c r="R76" s="308"/>
      <c r="S76" s="308"/>
      <c r="T76" s="308"/>
      <c r="U76" s="308"/>
      <c r="V76" s="308"/>
      <c r="W76" s="308"/>
      <c r="X76" s="308"/>
    </row>
    <row r="77" spans="1:24" ht="25.5" customHeight="1"/>
  </sheetData>
  <mergeCells count="55">
    <mergeCell ref="P4:P5"/>
    <mergeCell ref="F4:F5"/>
    <mergeCell ref="G4:G5"/>
    <mergeCell ref="A6:A13"/>
    <mergeCell ref="B6:B9"/>
    <mergeCell ref="C6:C9"/>
    <mergeCell ref="B10:B11"/>
    <mergeCell ref="C10:C11"/>
    <mergeCell ref="F3:G3"/>
    <mergeCell ref="H3:O3"/>
    <mergeCell ref="H4:I4"/>
    <mergeCell ref="J4:K4"/>
    <mergeCell ref="L4:M4"/>
    <mergeCell ref="N4:N5"/>
    <mergeCell ref="O4:O5"/>
    <mergeCell ref="A3:A5"/>
    <mergeCell ref="B3:B5"/>
    <mergeCell ref="C3:C4"/>
    <mergeCell ref="D3:D5"/>
    <mergeCell ref="E3:E5"/>
    <mergeCell ref="A62:A63"/>
    <mergeCell ref="A14:A61"/>
    <mergeCell ref="B14:B33"/>
    <mergeCell ref="C14:C33"/>
    <mergeCell ref="B50:B53"/>
    <mergeCell ref="C50:C53"/>
    <mergeCell ref="B54:B56"/>
    <mergeCell ref="C54:C56"/>
    <mergeCell ref="B34:B41"/>
    <mergeCell ref="C34:C41"/>
    <mergeCell ref="B42:B44"/>
    <mergeCell ref="C42:C44"/>
    <mergeCell ref="B45:B47"/>
    <mergeCell ref="C45:C47"/>
    <mergeCell ref="F69:H70"/>
    <mergeCell ref="I69:O70"/>
    <mergeCell ref="B71:E71"/>
    <mergeCell ref="F71:H71"/>
    <mergeCell ref="I71:O71"/>
    <mergeCell ref="A1:P1"/>
    <mergeCell ref="A2:P2"/>
    <mergeCell ref="A65:P65"/>
    <mergeCell ref="A64:P64"/>
    <mergeCell ref="N76:X76"/>
    <mergeCell ref="B72:E72"/>
    <mergeCell ref="F72:H72"/>
    <mergeCell ref="I72:P72"/>
    <mergeCell ref="Q72:X75"/>
    <mergeCell ref="B73:E73"/>
    <mergeCell ref="F73:H73"/>
    <mergeCell ref="I73:P73"/>
    <mergeCell ref="A68:A70"/>
    <mergeCell ref="B68:M68"/>
    <mergeCell ref="Q68:X71"/>
    <mergeCell ref="B69:E70"/>
  </mergeCells>
  <pageMargins left="1" right="0.25" top="0.75" bottom="0.75" header="0.3" footer="0.3"/>
  <pageSetup paperSize="9" scale="81" fitToHeight="0" orientation="landscape" r:id="rId1"/>
  <rowBreaks count="1" manualBreakCount="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7"/>
  <sheetViews>
    <sheetView topLeftCell="A55" zoomScaleNormal="100" workbookViewId="0">
      <selection activeCell="A75" sqref="A75:P75"/>
    </sheetView>
  </sheetViews>
  <sheetFormatPr defaultColWidth="26.7265625" defaultRowHeight="14.5"/>
  <cols>
    <col min="1" max="1" width="23" customWidth="1"/>
    <col min="2" max="2" width="4.1796875" bestFit="1" customWidth="1"/>
    <col min="3" max="3" width="28.7265625" customWidth="1"/>
    <col min="4" max="4" width="11.54296875" customWidth="1"/>
    <col min="5" max="7" width="12" customWidth="1"/>
    <col min="8" max="8" width="5.54296875" bestFit="1" customWidth="1"/>
    <col min="9" max="9" width="6.453125" customWidth="1"/>
    <col min="10" max="10" width="6.26953125" customWidth="1"/>
    <col min="11" max="11" width="5.54296875" customWidth="1"/>
    <col min="12" max="12" width="5.54296875" bestFit="1" customWidth="1"/>
    <col min="13" max="13" width="5.453125" bestFit="1" customWidth="1"/>
    <col min="14" max="14" width="7.26953125" customWidth="1"/>
    <col min="15" max="15" width="6.81640625" customWidth="1"/>
    <col min="16" max="16" width="12.453125" customWidth="1"/>
    <col min="17" max="17" width="19.81640625" customWidth="1"/>
    <col min="18" max="18" width="13" customWidth="1"/>
    <col min="19" max="19" width="16" customWidth="1"/>
    <col min="20" max="20" width="13.453125" customWidth="1"/>
    <col min="21" max="21" width="20" customWidth="1"/>
    <col min="22" max="22" width="19.81640625" customWidth="1"/>
    <col min="23" max="23" width="22.1796875" customWidth="1"/>
    <col min="24" max="24" width="15.81640625" style="20" customWidth="1"/>
  </cols>
  <sheetData>
    <row r="1" spans="1:24">
      <c r="A1" s="301" t="s">
        <v>140</v>
      </c>
      <c r="B1" s="302"/>
      <c r="C1" s="302"/>
      <c r="D1" s="302"/>
      <c r="E1" s="302"/>
      <c r="F1" s="302"/>
      <c r="G1" s="302"/>
      <c r="H1" s="302"/>
      <c r="I1" s="302"/>
      <c r="J1" s="302"/>
      <c r="K1" s="302"/>
      <c r="L1" s="302"/>
      <c r="M1" s="302"/>
      <c r="N1" s="302"/>
      <c r="O1" s="302"/>
      <c r="P1" s="303"/>
      <c r="X1"/>
    </row>
    <row r="2" spans="1:24">
      <c r="A2" s="301" t="s">
        <v>24</v>
      </c>
      <c r="B2" s="302"/>
      <c r="C2" s="302"/>
      <c r="D2" s="302"/>
      <c r="E2" s="302"/>
      <c r="F2" s="302"/>
      <c r="G2" s="302"/>
      <c r="H2" s="302"/>
      <c r="I2" s="302"/>
      <c r="J2" s="302"/>
      <c r="K2" s="302"/>
      <c r="L2" s="302"/>
      <c r="M2" s="302"/>
      <c r="N2" s="302"/>
      <c r="O2" s="302"/>
      <c r="P2" s="303"/>
      <c r="X2"/>
    </row>
    <row r="3" spans="1:24">
      <c r="A3" s="329" t="s">
        <v>17</v>
      </c>
      <c r="B3" s="343" t="s">
        <v>18</v>
      </c>
      <c r="C3" s="309" t="s">
        <v>19</v>
      </c>
      <c r="D3" s="343" t="s">
        <v>15</v>
      </c>
      <c r="E3" s="343" t="s">
        <v>42</v>
      </c>
      <c r="F3" s="324" t="s">
        <v>0</v>
      </c>
      <c r="G3" s="324"/>
      <c r="H3" s="301" t="s">
        <v>3</v>
      </c>
      <c r="I3" s="302"/>
      <c r="J3" s="302"/>
      <c r="K3" s="302"/>
      <c r="L3" s="302"/>
      <c r="M3" s="302"/>
      <c r="N3" s="302"/>
      <c r="O3" s="303"/>
      <c r="P3" s="26"/>
      <c r="X3"/>
    </row>
    <row r="4" spans="1:24" ht="42.75" customHeight="1">
      <c r="A4" s="342"/>
      <c r="B4" s="344"/>
      <c r="C4" s="315"/>
      <c r="D4" s="344"/>
      <c r="E4" s="344"/>
      <c r="F4" s="329" t="s">
        <v>1</v>
      </c>
      <c r="G4" s="329" t="s">
        <v>2</v>
      </c>
      <c r="H4" s="324" t="s">
        <v>4</v>
      </c>
      <c r="I4" s="324"/>
      <c r="J4" s="324" t="s">
        <v>7</v>
      </c>
      <c r="K4" s="324"/>
      <c r="L4" s="324" t="s">
        <v>8</v>
      </c>
      <c r="M4" s="324"/>
      <c r="N4" s="343" t="s">
        <v>43</v>
      </c>
      <c r="O4" s="329" t="s">
        <v>9</v>
      </c>
      <c r="P4" s="343" t="s">
        <v>81</v>
      </c>
      <c r="X4"/>
    </row>
    <row r="5" spans="1:24">
      <c r="A5" s="330"/>
      <c r="B5" s="345"/>
      <c r="C5" s="5" t="s">
        <v>10</v>
      </c>
      <c r="D5" s="345"/>
      <c r="E5" s="345"/>
      <c r="F5" s="330"/>
      <c r="G5" s="330"/>
      <c r="H5" s="4" t="s">
        <v>5</v>
      </c>
      <c r="I5" s="4" t="s">
        <v>6</v>
      </c>
      <c r="J5" s="4" t="s">
        <v>5</v>
      </c>
      <c r="K5" s="4" t="s">
        <v>6</v>
      </c>
      <c r="L5" s="4" t="s">
        <v>5</v>
      </c>
      <c r="M5" s="4" t="s">
        <v>6</v>
      </c>
      <c r="N5" s="345"/>
      <c r="O5" s="330"/>
      <c r="P5" s="345"/>
      <c r="X5"/>
    </row>
    <row r="6" spans="1:24" ht="15" customHeight="1">
      <c r="A6" s="379" t="s">
        <v>79</v>
      </c>
      <c r="B6" s="356">
        <v>1</v>
      </c>
      <c r="C6" s="354" t="s">
        <v>141</v>
      </c>
      <c r="D6" s="61">
        <v>14</v>
      </c>
      <c r="E6" s="61" t="s">
        <v>39</v>
      </c>
      <c r="F6" s="61" t="s">
        <v>142</v>
      </c>
      <c r="G6" s="61" t="s">
        <v>143</v>
      </c>
      <c r="H6" s="61">
        <v>0</v>
      </c>
      <c r="I6" s="61">
        <v>0</v>
      </c>
      <c r="J6" s="61">
        <v>80</v>
      </c>
      <c r="K6" s="61">
        <v>0</v>
      </c>
      <c r="L6" s="61">
        <v>0</v>
      </c>
      <c r="M6" s="61">
        <v>0</v>
      </c>
      <c r="N6" s="61">
        <v>0</v>
      </c>
      <c r="O6" s="62">
        <f t="shared" ref="O6" si="0">SUM(H6:N6)</f>
        <v>80</v>
      </c>
      <c r="P6" s="62">
        <f>D6*O6</f>
        <v>1120</v>
      </c>
      <c r="Q6" s="63"/>
      <c r="R6" s="63"/>
      <c r="S6" s="63"/>
      <c r="T6" s="63"/>
      <c r="U6" s="63"/>
      <c r="V6" s="63"/>
      <c r="X6"/>
    </row>
    <row r="7" spans="1:24" ht="21" customHeight="1">
      <c r="A7" s="380"/>
      <c r="B7" s="357"/>
      <c r="C7" s="355"/>
      <c r="D7" s="59"/>
      <c r="E7" s="59"/>
      <c r="F7" s="62"/>
      <c r="G7" s="62"/>
      <c r="H7" s="62"/>
      <c r="I7" s="62"/>
      <c r="J7" s="62"/>
      <c r="K7" s="62"/>
      <c r="L7" s="62"/>
      <c r="M7" s="62"/>
      <c r="N7" s="59"/>
      <c r="O7" s="61"/>
      <c r="P7" s="61"/>
      <c r="Q7" s="63"/>
      <c r="R7" s="63"/>
      <c r="S7" s="63"/>
      <c r="T7" s="63"/>
      <c r="U7" s="63"/>
      <c r="V7" s="63"/>
      <c r="X7"/>
    </row>
    <row r="8" spans="1:24">
      <c r="A8" s="380"/>
      <c r="B8" s="357"/>
      <c r="C8" s="355"/>
      <c r="D8" s="59"/>
      <c r="E8" s="59"/>
      <c r="F8" s="62"/>
      <c r="G8" s="62"/>
      <c r="H8" s="62"/>
      <c r="I8" s="62"/>
      <c r="J8" s="62"/>
      <c r="K8" s="62"/>
      <c r="L8" s="62"/>
      <c r="M8" s="62"/>
      <c r="N8" s="59"/>
      <c r="O8" s="61"/>
      <c r="P8" s="61"/>
      <c r="Q8" s="63"/>
      <c r="V8" s="63"/>
      <c r="X8"/>
    </row>
    <row r="9" spans="1:24">
      <c r="A9" s="380"/>
      <c r="B9" s="357"/>
      <c r="C9" s="355"/>
      <c r="D9" s="59"/>
      <c r="E9" s="59"/>
      <c r="F9" s="62"/>
      <c r="G9" s="62"/>
      <c r="H9" s="62"/>
      <c r="I9" s="62"/>
      <c r="J9" s="62"/>
      <c r="K9" s="62"/>
      <c r="L9" s="62"/>
      <c r="M9" s="62"/>
      <c r="N9" s="59"/>
      <c r="O9" s="61"/>
      <c r="P9" s="61"/>
      <c r="Q9" s="63"/>
      <c r="R9" s="63"/>
      <c r="S9" s="63"/>
      <c r="T9" s="63"/>
      <c r="U9" s="63"/>
      <c r="V9" s="63"/>
      <c r="X9"/>
    </row>
    <row r="10" spans="1:24">
      <c r="A10" s="380"/>
      <c r="B10" s="357"/>
      <c r="C10" s="355"/>
      <c r="D10" s="59"/>
      <c r="E10" s="59"/>
      <c r="F10" s="62"/>
      <c r="G10" s="62"/>
      <c r="H10" s="62"/>
      <c r="I10" s="62"/>
      <c r="J10" s="62"/>
      <c r="K10" s="62"/>
      <c r="L10" s="62"/>
      <c r="M10" s="62"/>
      <c r="N10" s="59"/>
      <c r="O10" s="61"/>
      <c r="P10" s="61"/>
      <c r="Q10" s="63"/>
      <c r="R10" s="63"/>
      <c r="S10" s="63"/>
      <c r="T10" s="63"/>
      <c r="U10" s="63"/>
      <c r="V10" s="63"/>
      <c r="X10"/>
    </row>
    <row r="11" spans="1:24">
      <c r="A11" s="380"/>
      <c r="B11" s="357"/>
      <c r="C11" s="355"/>
      <c r="D11" s="59"/>
      <c r="E11" s="59"/>
      <c r="F11" s="62"/>
      <c r="G11" s="62"/>
      <c r="H11" s="62"/>
      <c r="I11" s="62"/>
      <c r="J11" s="62"/>
      <c r="K11" s="62"/>
      <c r="L11" s="62"/>
      <c r="M11" s="62"/>
      <c r="N11" s="59"/>
      <c r="O11" s="61"/>
      <c r="P11" s="61"/>
      <c r="Q11" s="63"/>
      <c r="R11" s="63"/>
      <c r="S11" s="63"/>
      <c r="T11" s="63"/>
      <c r="U11" s="63"/>
      <c r="V11" s="63"/>
      <c r="X11"/>
    </row>
    <row r="12" spans="1:24">
      <c r="A12" s="380"/>
      <c r="B12" s="357"/>
      <c r="C12" s="355"/>
      <c r="D12" s="59"/>
      <c r="E12" s="59"/>
      <c r="F12" s="62"/>
      <c r="G12" s="62"/>
      <c r="H12" s="62"/>
      <c r="I12" s="62"/>
      <c r="J12" s="62"/>
      <c r="K12" s="62"/>
      <c r="L12" s="62"/>
      <c r="M12" s="62"/>
      <c r="N12" s="59"/>
      <c r="O12" s="61"/>
      <c r="P12" s="61"/>
      <c r="Q12" s="63"/>
      <c r="R12" s="63"/>
      <c r="S12" s="63"/>
      <c r="T12" s="63"/>
      <c r="U12" s="63"/>
      <c r="V12" s="63"/>
      <c r="X12"/>
    </row>
    <row r="13" spans="1:24">
      <c r="A13" s="380"/>
      <c r="B13" s="357"/>
      <c r="C13" s="355"/>
      <c r="D13" s="59"/>
      <c r="E13" s="59"/>
      <c r="F13" s="62"/>
      <c r="G13" s="62"/>
      <c r="H13" s="62"/>
      <c r="I13" s="62"/>
      <c r="J13" s="62"/>
      <c r="K13" s="62"/>
      <c r="L13" s="62"/>
      <c r="M13" s="62"/>
      <c r="N13" s="59"/>
      <c r="O13" s="61"/>
      <c r="P13" s="61"/>
      <c r="Q13" s="63"/>
      <c r="R13" s="63"/>
      <c r="S13" s="63"/>
      <c r="T13" s="63"/>
      <c r="U13" s="63"/>
      <c r="V13" s="63"/>
      <c r="X13"/>
    </row>
    <row r="14" spans="1:24">
      <c r="A14" s="380"/>
      <c r="B14" s="357"/>
      <c r="C14" s="355"/>
      <c r="D14" s="59"/>
      <c r="E14" s="59"/>
      <c r="F14" s="62"/>
      <c r="G14" s="62"/>
      <c r="H14" s="62"/>
      <c r="I14" s="62"/>
      <c r="J14" s="62"/>
      <c r="K14" s="62"/>
      <c r="L14" s="62"/>
      <c r="M14" s="62"/>
      <c r="N14" s="59"/>
      <c r="O14" s="61"/>
      <c r="P14" s="61"/>
      <c r="Q14" s="63"/>
      <c r="R14" s="63"/>
      <c r="S14" s="63"/>
      <c r="T14" s="63"/>
      <c r="U14" s="63"/>
      <c r="V14" s="63"/>
      <c r="X14"/>
    </row>
    <row r="15" spans="1:24">
      <c r="A15" s="380"/>
      <c r="B15" s="357"/>
      <c r="C15" s="355"/>
      <c r="D15" s="59"/>
      <c r="E15" s="59"/>
      <c r="F15" s="62"/>
      <c r="G15" s="62"/>
      <c r="H15" s="62"/>
      <c r="I15" s="62"/>
      <c r="J15" s="62"/>
      <c r="K15" s="62"/>
      <c r="L15" s="62"/>
      <c r="M15" s="62"/>
      <c r="N15" s="59"/>
      <c r="O15" s="61"/>
      <c r="P15" s="61"/>
      <c r="Q15" s="63"/>
      <c r="R15" s="63"/>
      <c r="S15" s="63"/>
      <c r="T15" s="63"/>
      <c r="U15" s="63"/>
      <c r="V15" s="63"/>
      <c r="X15"/>
    </row>
    <row r="16" spans="1:24">
      <c r="A16" s="380"/>
      <c r="B16" s="357"/>
      <c r="C16" s="355"/>
      <c r="D16" s="59"/>
      <c r="E16" s="59"/>
      <c r="F16" s="62"/>
      <c r="G16" s="62"/>
      <c r="H16" s="62"/>
      <c r="I16" s="62"/>
      <c r="J16" s="62"/>
      <c r="K16" s="62"/>
      <c r="L16" s="62"/>
      <c r="M16" s="62"/>
      <c r="N16" s="59"/>
      <c r="O16" s="61"/>
      <c r="P16" s="61"/>
      <c r="Q16" s="63"/>
      <c r="R16" s="63"/>
      <c r="S16" s="63"/>
      <c r="T16" s="63"/>
      <c r="U16" s="63"/>
      <c r="V16" s="63"/>
      <c r="X16"/>
    </row>
    <row r="17" spans="1:24">
      <c r="A17" s="380"/>
      <c r="B17" s="357"/>
      <c r="C17" s="355"/>
      <c r="D17" s="59"/>
      <c r="E17" s="59"/>
      <c r="F17" s="62"/>
      <c r="G17" s="62"/>
      <c r="H17" s="62"/>
      <c r="I17" s="62"/>
      <c r="J17" s="62"/>
      <c r="K17" s="62"/>
      <c r="L17" s="62"/>
      <c r="M17" s="62"/>
      <c r="N17" s="59"/>
      <c r="O17" s="61"/>
      <c r="P17" s="61"/>
      <c r="Q17" s="63"/>
      <c r="R17" s="63"/>
      <c r="S17" s="63"/>
      <c r="T17" s="63"/>
      <c r="U17" s="63"/>
      <c r="V17" s="63"/>
      <c r="X17"/>
    </row>
    <row r="18" spans="1:24">
      <c r="A18" s="380"/>
      <c r="B18" s="357"/>
      <c r="C18" s="355"/>
      <c r="D18" s="59"/>
      <c r="E18" s="59"/>
      <c r="F18" s="62"/>
      <c r="G18" s="62"/>
      <c r="H18" s="62"/>
      <c r="I18" s="62"/>
      <c r="J18" s="62"/>
      <c r="K18" s="62"/>
      <c r="L18" s="62"/>
      <c r="M18" s="62"/>
      <c r="N18" s="59"/>
      <c r="O18" s="61"/>
      <c r="P18" s="61"/>
      <c r="Q18" s="63"/>
      <c r="R18" s="63"/>
      <c r="S18" s="63"/>
      <c r="T18" s="63"/>
      <c r="U18" s="63"/>
      <c r="V18" s="63"/>
      <c r="X18"/>
    </row>
    <row r="19" spans="1:24">
      <c r="A19" s="380"/>
      <c r="B19" s="357"/>
      <c r="C19" s="355"/>
      <c r="D19" s="59"/>
      <c r="E19" s="59"/>
      <c r="F19" s="62"/>
      <c r="G19" s="62"/>
      <c r="H19" s="62"/>
      <c r="I19" s="62"/>
      <c r="J19" s="62"/>
      <c r="K19" s="62"/>
      <c r="L19" s="62"/>
      <c r="M19" s="62"/>
      <c r="N19" s="59"/>
      <c r="O19" s="61"/>
      <c r="P19" s="61"/>
      <c r="Q19" s="63"/>
      <c r="R19" s="63"/>
      <c r="S19" s="63"/>
      <c r="T19" s="63"/>
      <c r="U19" s="63"/>
      <c r="V19" s="63"/>
      <c r="X19"/>
    </row>
    <row r="20" spans="1:24">
      <c r="A20" s="380"/>
      <c r="B20" s="357"/>
      <c r="C20" s="355"/>
      <c r="D20" s="59"/>
      <c r="E20" s="59"/>
      <c r="F20" s="62"/>
      <c r="G20" s="62"/>
      <c r="H20" s="62"/>
      <c r="I20" s="62"/>
      <c r="J20" s="62"/>
      <c r="K20" s="62"/>
      <c r="L20" s="62"/>
      <c r="M20" s="62"/>
      <c r="N20" s="59"/>
      <c r="O20" s="61"/>
      <c r="P20" s="61"/>
      <c r="Q20" s="63"/>
      <c r="R20" s="63"/>
      <c r="S20" s="63"/>
      <c r="T20" s="63"/>
      <c r="U20" s="63"/>
      <c r="V20" s="63"/>
      <c r="X20"/>
    </row>
    <row r="21" spans="1:24">
      <c r="A21" s="380"/>
      <c r="B21" s="357"/>
      <c r="C21" s="355"/>
      <c r="D21" s="59"/>
      <c r="E21" s="59"/>
      <c r="F21" s="62"/>
      <c r="G21" s="62"/>
      <c r="H21" s="62"/>
      <c r="I21" s="62"/>
      <c r="J21" s="62"/>
      <c r="K21" s="62"/>
      <c r="L21" s="62"/>
      <c r="M21" s="62"/>
      <c r="N21" s="59"/>
      <c r="O21" s="61"/>
      <c r="P21" s="61"/>
      <c r="Q21" s="63"/>
      <c r="R21" s="63"/>
      <c r="S21" s="63"/>
      <c r="T21" s="63"/>
      <c r="U21" s="63"/>
      <c r="V21" s="63"/>
      <c r="X21"/>
    </row>
    <row r="22" spans="1:24">
      <c r="A22" s="380"/>
      <c r="B22" s="357"/>
      <c r="C22" s="355"/>
      <c r="D22" s="59"/>
      <c r="E22" s="59"/>
      <c r="F22" s="62"/>
      <c r="G22" s="62"/>
      <c r="H22" s="62"/>
      <c r="I22" s="62"/>
      <c r="J22" s="62"/>
      <c r="K22" s="62"/>
      <c r="L22" s="62"/>
      <c r="M22" s="62"/>
      <c r="N22" s="59"/>
      <c r="O22" s="61"/>
      <c r="P22" s="61"/>
      <c r="Q22" s="63"/>
      <c r="R22" s="63"/>
      <c r="S22" s="63"/>
      <c r="T22" s="63"/>
      <c r="U22" s="63"/>
      <c r="V22" s="63"/>
      <c r="X22"/>
    </row>
    <row r="23" spans="1:24">
      <c r="A23" s="380"/>
      <c r="B23" s="357"/>
      <c r="C23" s="355"/>
      <c r="D23" s="59"/>
      <c r="E23" s="59"/>
      <c r="F23" s="62"/>
      <c r="G23" s="62"/>
      <c r="H23" s="62"/>
      <c r="I23" s="62"/>
      <c r="J23" s="62"/>
      <c r="K23" s="62"/>
      <c r="L23" s="62"/>
      <c r="M23" s="62"/>
      <c r="N23" s="59"/>
      <c r="O23" s="61"/>
      <c r="P23" s="61"/>
      <c r="Q23" s="63"/>
      <c r="R23" s="63"/>
      <c r="S23" s="63"/>
      <c r="T23" s="63"/>
      <c r="U23" s="63"/>
      <c r="V23" s="63"/>
      <c r="X23"/>
    </row>
    <row r="24" spans="1:24">
      <c r="A24" s="380"/>
      <c r="B24" s="357"/>
      <c r="C24" s="355"/>
      <c r="D24" s="59"/>
      <c r="E24" s="59"/>
      <c r="F24" s="62"/>
      <c r="G24" s="62"/>
      <c r="H24" s="62"/>
      <c r="I24" s="62"/>
      <c r="J24" s="62"/>
      <c r="K24" s="62"/>
      <c r="L24" s="62"/>
      <c r="M24" s="62"/>
      <c r="N24" s="59"/>
      <c r="O24" s="61"/>
      <c r="P24" s="61"/>
      <c r="Q24" s="63"/>
      <c r="R24" s="63"/>
      <c r="S24" s="63"/>
      <c r="T24" s="63"/>
      <c r="U24" s="63"/>
      <c r="V24" s="63"/>
      <c r="X24"/>
    </row>
    <row r="25" spans="1:24">
      <c r="A25" s="380"/>
      <c r="B25" s="390">
        <v>2</v>
      </c>
      <c r="C25" s="354" t="s">
        <v>144</v>
      </c>
      <c r="D25" s="59">
        <v>2.25</v>
      </c>
      <c r="E25" s="61" t="s">
        <v>39</v>
      </c>
      <c r="F25" s="62" t="s">
        <v>145</v>
      </c>
      <c r="G25" s="62" t="s">
        <v>146</v>
      </c>
      <c r="H25" s="62">
        <v>4</v>
      </c>
      <c r="I25" s="62">
        <v>0</v>
      </c>
      <c r="J25" s="62">
        <v>14</v>
      </c>
      <c r="K25" s="62">
        <v>0</v>
      </c>
      <c r="L25" s="62">
        <v>0</v>
      </c>
      <c r="M25" s="62">
        <v>0</v>
      </c>
      <c r="N25" s="59">
        <v>0</v>
      </c>
      <c r="O25" s="61">
        <f>SUM(H25:N25)</f>
        <v>18</v>
      </c>
      <c r="P25" s="61">
        <f>O25*D25</f>
        <v>40.5</v>
      </c>
      <c r="X25"/>
    </row>
    <row r="26" spans="1:24">
      <c r="A26" s="380"/>
      <c r="B26" s="390"/>
      <c r="C26" s="355"/>
      <c r="D26" s="8"/>
      <c r="E26" s="16"/>
      <c r="F26" s="3"/>
      <c r="G26" s="3"/>
      <c r="H26" s="3"/>
      <c r="I26" s="3"/>
      <c r="J26" s="3"/>
      <c r="K26" s="3"/>
      <c r="L26" s="3"/>
      <c r="M26" s="3"/>
      <c r="N26" s="8"/>
      <c r="O26" s="16"/>
      <c r="P26" s="16"/>
      <c r="X26"/>
    </row>
    <row r="27" spans="1:24">
      <c r="A27" s="380"/>
      <c r="B27" s="390"/>
      <c r="C27" s="355"/>
      <c r="D27" s="8"/>
      <c r="E27" s="16"/>
      <c r="F27" s="3"/>
      <c r="G27" s="3"/>
      <c r="H27" s="3"/>
      <c r="I27" s="3"/>
      <c r="J27" s="3"/>
      <c r="K27" s="3"/>
      <c r="L27" s="3"/>
      <c r="M27" s="3"/>
      <c r="N27" s="8"/>
      <c r="O27" s="16"/>
      <c r="P27" s="16"/>
      <c r="X27"/>
    </row>
    <row r="28" spans="1:24">
      <c r="A28" s="380"/>
      <c r="B28" s="390"/>
      <c r="C28" s="359"/>
      <c r="D28" s="8"/>
      <c r="E28" s="16"/>
      <c r="F28" s="3"/>
      <c r="G28" s="3"/>
      <c r="H28" s="3"/>
      <c r="I28" s="3"/>
      <c r="J28" s="3"/>
      <c r="K28" s="3"/>
      <c r="L28" s="3"/>
      <c r="M28" s="3"/>
      <c r="N28" s="8"/>
      <c r="O28" s="16"/>
      <c r="P28" s="16"/>
      <c r="X28"/>
    </row>
    <row r="29" spans="1:24">
      <c r="A29" s="380"/>
      <c r="B29" s="24"/>
      <c r="C29" s="43" t="s">
        <v>164</v>
      </c>
      <c r="D29" s="24">
        <f>SUM(D6:D26)</f>
        <v>16.25</v>
      </c>
      <c r="E29" s="24"/>
      <c r="F29" s="30"/>
      <c r="G29" s="30"/>
      <c r="H29" s="24">
        <f t="shared" ref="H29:P29" si="1">SUM(H6:H26)</f>
        <v>4</v>
      </c>
      <c r="I29" s="24">
        <f t="shared" si="1"/>
        <v>0</v>
      </c>
      <c r="J29" s="24">
        <f t="shared" si="1"/>
        <v>94</v>
      </c>
      <c r="K29" s="24">
        <f t="shared" si="1"/>
        <v>0</v>
      </c>
      <c r="L29" s="24">
        <f t="shared" si="1"/>
        <v>0</v>
      </c>
      <c r="M29" s="24">
        <f t="shared" si="1"/>
        <v>0</v>
      </c>
      <c r="N29" s="24">
        <f t="shared" si="1"/>
        <v>0</v>
      </c>
      <c r="O29" s="24">
        <f t="shared" si="1"/>
        <v>98</v>
      </c>
      <c r="P29" s="55">
        <f t="shared" si="1"/>
        <v>1160.5</v>
      </c>
      <c r="X29"/>
    </row>
    <row r="30" spans="1:24">
      <c r="A30" s="381"/>
      <c r="B30" s="24"/>
      <c r="C30" s="43" t="s">
        <v>165</v>
      </c>
      <c r="D30" s="55">
        <f>D29+'Sept 23'!D13</f>
        <v>28.5</v>
      </c>
      <c r="E30" s="24"/>
      <c r="F30" s="30"/>
      <c r="G30" s="30"/>
      <c r="H30" s="41">
        <f>H29+'Sept 23'!H13</f>
        <v>26</v>
      </c>
      <c r="I30" s="41">
        <f>I29+'Sept 23'!I13</f>
        <v>105</v>
      </c>
      <c r="J30" s="41">
        <f>J29+'Sept 23'!J13</f>
        <v>215</v>
      </c>
      <c r="K30" s="41">
        <f>K29+'Sept 23'!K13</f>
        <v>43</v>
      </c>
      <c r="L30" s="41">
        <f>L29+'Sept 23'!L13</f>
        <v>1</v>
      </c>
      <c r="M30" s="41">
        <f>M29+'Sept 23'!M13</f>
        <v>0</v>
      </c>
      <c r="N30" s="41">
        <f>N29+'Sept 23'!N13</f>
        <v>0</v>
      </c>
      <c r="O30" s="41">
        <f>O29+'Sept 23'!O13</f>
        <v>390</v>
      </c>
      <c r="P30" s="55">
        <f>P29+'Sept 23'!P13</f>
        <v>1612.5</v>
      </c>
      <c r="X30"/>
    </row>
    <row r="31" spans="1:24" ht="31.5" customHeight="1">
      <c r="A31" s="383" t="s">
        <v>14</v>
      </c>
      <c r="B31" s="356">
        <v>3</v>
      </c>
      <c r="C31" s="354" t="s">
        <v>149</v>
      </c>
      <c r="D31" s="59">
        <v>14</v>
      </c>
      <c r="E31" s="8" t="s">
        <v>39</v>
      </c>
      <c r="F31" s="2" t="s">
        <v>147</v>
      </c>
      <c r="G31" s="3" t="s">
        <v>148</v>
      </c>
      <c r="H31" s="3">
        <v>0</v>
      </c>
      <c r="I31" s="3">
        <v>0</v>
      </c>
      <c r="J31" s="3">
        <v>72</v>
      </c>
      <c r="K31" s="3">
        <v>0</v>
      </c>
      <c r="L31" s="3">
        <v>0</v>
      </c>
      <c r="M31" s="3">
        <v>0</v>
      </c>
      <c r="N31" s="3">
        <v>0</v>
      </c>
      <c r="O31" s="3">
        <f t="shared" ref="O31" si="2">SUM(H31:N31)</f>
        <v>72</v>
      </c>
      <c r="P31" s="3">
        <f>D31*O31</f>
        <v>1008</v>
      </c>
      <c r="X31"/>
    </row>
    <row r="32" spans="1:24" ht="25.5" customHeight="1">
      <c r="A32" s="383"/>
      <c r="B32" s="357"/>
      <c r="C32" s="355"/>
      <c r="D32" s="8"/>
      <c r="E32" s="8"/>
      <c r="F32" s="2"/>
      <c r="G32" s="3"/>
      <c r="H32" s="3"/>
      <c r="I32" s="3"/>
      <c r="J32" s="3"/>
      <c r="K32" s="3"/>
      <c r="L32" s="3"/>
      <c r="M32" s="3"/>
      <c r="N32" s="3"/>
      <c r="O32" s="3"/>
      <c r="P32" s="3"/>
      <c r="X32"/>
    </row>
    <row r="33" spans="1:24">
      <c r="A33" s="383"/>
      <c r="B33" s="357"/>
      <c r="C33" s="355"/>
      <c r="D33" s="8"/>
      <c r="E33" s="8"/>
      <c r="F33" s="2"/>
      <c r="G33" s="3"/>
      <c r="H33" s="3"/>
      <c r="I33" s="3"/>
      <c r="J33" s="3"/>
      <c r="K33" s="3"/>
      <c r="L33" s="3"/>
      <c r="M33" s="3"/>
      <c r="N33" s="3"/>
      <c r="O33" s="3"/>
      <c r="P33" s="3"/>
      <c r="X33"/>
    </row>
    <row r="34" spans="1:24">
      <c r="A34" s="383"/>
      <c r="B34" s="357"/>
      <c r="C34" s="355"/>
      <c r="D34" s="8"/>
      <c r="E34" s="8"/>
      <c r="F34" s="2"/>
      <c r="G34" s="3"/>
      <c r="H34" s="3"/>
      <c r="I34" s="3"/>
      <c r="J34" s="3"/>
      <c r="K34" s="3"/>
      <c r="L34" s="3"/>
      <c r="M34" s="3"/>
      <c r="N34" s="3"/>
      <c r="O34" s="3"/>
      <c r="P34" s="3"/>
      <c r="X34"/>
    </row>
    <row r="35" spans="1:24">
      <c r="A35" s="383"/>
      <c r="B35" s="357"/>
      <c r="C35" s="355"/>
      <c r="D35" s="8"/>
      <c r="E35" s="8"/>
      <c r="F35" s="2"/>
      <c r="G35" s="3"/>
      <c r="H35" s="3"/>
      <c r="I35" s="3"/>
      <c r="J35" s="3"/>
      <c r="K35" s="3"/>
      <c r="L35" s="3"/>
      <c r="M35" s="3"/>
      <c r="N35" s="3"/>
      <c r="O35" s="3"/>
      <c r="P35" s="3"/>
      <c r="X35"/>
    </row>
    <row r="36" spans="1:24">
      <c r="A36" s="383"/>
      <c r="B36" s="357"/>
      <c r="C36" s="355"/>
      <c r="D36" s="8"/>
      <c r="E36" s="8"/>
      <c r="F36" s="2"/>
      <c r="G36" s="3"/>
      <c r="H36" s="3"/>
      <c r="I36" s="3"/>
      <c r="J36" s="3"/>
      <c r="K36" s="3"/>
      <c r="L36" s="3"/>
      <c r="M36" s="3"/>
      <c r="N36" s="3"/>
      <c r="O36" s="3"/>
      <c r="P36" s="3"/>
      <c r="X36"/>
    </row>
    <row r="37" spans="1:24">
      <c r="A37" s="383"/>
      <c r="B37" s="357"/>
      <c r="C37" s="355"/>
      <c r="D37" s="8"/>
      <c r="E37" s="8"/>
      <c r="F37" s="2"/>
      <c r="G37" s="3"/>
      <c r="H37" s="3"/>
      <c r="I37" s="3"/>
      <c r="J37" s="3"/>
      <c r="K37" s="3"/>
      <c r="L37" s="3"/>
      <c r="M37" s="3"/>
      <c r="N37" s="3"/>
      <c r="O37" s="3"/>
      <c r="P37" s="3"/>
      <c r="X37"/>
    </row>
    <row r="38" spans="1:24">
      <c r="A38" s="383"/>
      <c r="B38" s="357"/>
      <c r="C38" s="355"/>
      <c r="D38" s="8"/>
      <c r="E38" s="8"/>
      <c r="F38" s="2"/>
      <c r="G38" s="3"/>
      <c r="H38" s="3"/>
      <c r="I38" s="3"/>
      <c r="J38" s="3"/>
      <c r="K38" s="3"/>
      <c r="L38" s="3"/>
      <c r="M38" s="3"/>
      <c r="N38" s="3"/>
      <c r="O38" s="3"/>
      <c r="P38" s="3"/>
      <c r="X38"/>
    </row>
    <row r="39" spans="1:24">
      <c r="A39" s="383"/>
      <c r="B39" s="357"/>
      <c r="C39" s="355"/>
      <c r="D39" s="8"/>
      <c r="E39" s="8"/>
      <c r="F39" s="2"/>
      <c r="G39" s="3"/>
      <c r="H39" s="3"/>
      <c r="I39" s="3"/>
      <c r="J39" s="3"/>
      <c r="K39" s="3"/>
      <c r="L39" s="3"/>
      <c r="M39" s="3"/>
      <c r="N39" s="3"/>
      <c r="O39" s="3"/>
      <c r="P39" s="3"/>
      <c r="X39"/>
    </row>
    <row r="40" spans="1:24">
      <c r="A40" s="383"/>
      <c r="B40" s="357"/>
      <c r="C40" s="355"/>
      <c r="D40" s="8"/>
      <c r="E40" s="8"/>
      <c r="F40" s="2"/>
      <c r="G40" s="3"/>
      <c r="H40" s="3"/>
      <c r="I40" s="3"/>
      <c r="J40" s="3"/>
      <c r="K40" s="3"/>
      <c r="L40" s="3"/>
      <c r="M40" s="3"/>
      <c r="N40" s="3"/>
      <c r="O40" s="3"/>
      <c r="P40" s="3"/>
      <c r="X40"/>
    </row>
    <row r="41" spans="1:24">
      <c r="A41" s="383"/>
      <c r="B41" s="357"/>
      <c r="C41" s="355"/>
      <c r="D41" s="8"/>
      <c r="E41" s="8"/>
      <c r="F41" s="2"/>
      <c r="G41" s="3"/>
      <c r="H41" s="3"/>
      <c r="I41" s="3"/>
      <c r="J41" s="3"/>
      <c r="K41" s="3"/>
      <c r="L41" s="3"/>
      <c r="M41" s="3"/>
      <c r="N41" s="3"/>
      <c r="O41" s="3"/>
      <c r="P41" s="3"/>
      <c r="X41"/>
    </row>
    <row r="42" spans="1:24">
      <c r="A42" s="383"/>
      <c r="B42" s="357"/>
      <c r="C42" s="355"/>
      <c r="D42" s="8"/>
      <c r="E42" s="8"/>
      <c r="F42" s="2"/>
      <c r="G42" s="3"/>
      <c r="H42" s="3"/>
      <c r="I42" s="3"/>
      <c r="J42" s="3"/>
      <c r="K42" s="3"/>
      <c r="L42" s="3"/>
      <c r="M42" s="3"/>
      <c r="N42" s="3"/>
      <c r="O42" s="3"/>
      <c r="P42" s="3"/>
      <c r="X42"/>
    </row>
    <row r="43" spans="1:24">
      <c r="A43" s="383"/>
      <c r="B43" s="357"/>
      <c r="C43" s="355"/>
      <c r="D43" s="8"/>
      <c r="E43" s="8"/>
      <c r="F43" s="2"/>
      <c r="G43" s="3"/>
      <c r="H43" s="3"/>
      <c r="I43" s="3"/>
      <c r="J43" s="3"/>
      <c r="K43" s="3"/>
      <c r="L43" s="3"/>
      <c r="M43" s="3"/>
      <c r="N43" s="3"/>
      <c r="O43" s="3"/>
      <c r="P43" s="3"/>
      <c r="X43"/>
    </row>
    <row r="44" spans="1:24">
      <c r="A44" s="383"/>
      <c r="B44" s="357"/>
      <c r="C44" s="355"/>
      <c r="D44" s="8"/>
      <c r="E44" s="8"/>
      <c r="F44" s="2"/>
      <c r="G44" s="3"/>
      <c r="H44" s="3"/>
      <c r="I44" s="3"/>
      <c r="J44" s="3"/>
      <c r="K44" s="3"/>
      <c r="L44" s="3"/>
      <c r="M44" s="3"/>
      <c r="N44" s="3"/>
      <c r="O44" s="3"/>
      <c r="P44" s="3"/>
      <c r="X44"/>
    </row>
    <row r="45" spans="1:24">
      <c r="A45" s="383"/>
      <c r="B45" s="357"/>
      <c r="C45" s="355"/>
      <c r="D45" s="8"/>
      <c r="E45" s="8"/>
      <c r="F45" s="2"/>
      <c r="G45" s="3"/>
      <c r="H45" s="3"/>
      <c r="I45" s="3"/>
      <c r="J45" s="3"/>
      <c r="K45" s="3"/>
      <c r="L45" s="3"/>
      <c r="M45" s="3"/>
      <c r="N45" s="3"/>
      <c r="O45" s="3"/>
      <c r="P45" s="3"/>
      <c r="X45"/>
    </row>
    <row r="46" spans="1:24">
      <c r="A46" s="383"/>
      <c r="B46" s="357"/>
      <c r="C46" s="355"/>
      <c r="D46" s="8"/>
      <c r="E46" s="8"/>
      <c r="F46" s="2"/>
      <c r="G46" s="3"/>
      <c r="H46" s="3"/>
      <c r="I46" s="3"/>
      <c r="J46" s="3"/>
      <c r="K46" s="3"/>
      <c r="L46" s="3"/>
      <c r="M46" s="3"/>
      <c r="N46" s="3"/>
      <c r="O46" s="3"/>
      <c r="P46" s="3"/>
      <c r="X46"/>
    </row>
    <row r="47" spans="1:24">
      <c r="A47" s="383"/>
      <c r="B47" s="357"/>
      <c r="C47" s="355"/>
      <c r="D47" s="8"/>
      <c r="E47" s="8"/>
      <c r="F47" s="2"/>
      <c r="G47" s="3"/>
      <c r="H47" s="3"/>
      <c r="I47" s="3"/>
      <c r="J47" s="3"/>
      <c r="K47" s="3"/>
      <c r="L47" s="3"/>
      <c r="M47" s="3"/>
      <c r="N47" s="3"/>
      <c r="O47" s="3"/>
      <c r="P47" s="3"/>
      <c r="X47"/>
    </row>
    <row r="48" spans="1:24">
      <c r="A48" s="383"/>
      <c r="B48" s="357"/>
      <c r="C48" s="355"/>
      <c r="D48" s="8"/>
      <c r="E48" s="8"/>
      <c r="F48" s="2"/>
      <c r="G48" s="3"/>
      <c r="H48" s="3"/>
      <c r="I48" s="3"/>
      <c r="J48" s="3"/>
      <c r="K48" s="3"/>
      <c r="L48" s="3"/>
      <c r="M48" s="3"/>
      <c r="N48" s="3"/>
      <c r="O48" s="3"/>
      <c r="P48" s="3"/>
      <c r="X48"/>
    </row>
    <row r="49" spans="1:24">
      <c r="A49" s="383"/>
      <c r="B49" s="357"/>
      <c r="C49" s="355"/>
      <c r="D49" s="8"/>
      <c r="E49" s="8"/>
      <c r="F49" s="2"/>
      <c r="G49" s="3"/>
      <c r="H49" s="3"/>
      <c r="I49" s="3"/>
      <c r="J49" s="3"/>
      <c r="K49" s="3"/>
      <c r="L49" s="3"/>
      <c r="M49" s="3"/>
      <c r="N49" s="3"/>
      <c r="O49" s="3"/>
      <c r="P49" s="3"/>
      <c r="X49"/>
    </row>
    <row r="50" spans="1:24">
      <c r="A50" s="383"/>
      <c r="B50" s="357"/>
      <c r="C50" s="355"/>
      <c r="D50" s="8"/>
      <c r="E50" s="8"/>
      <c r="F50" s="2"/>
      <c r="G50" s="3"/>
      <c r="H50" s="3"/>
      <c r="I50" s="3"/>
      <c r="J50" s="3"/>
      <c r="K50" s="3"/>
      <c r="L50" s="3"/>
      <c r="M50" s="3"/>
      <c r="N50" s="3"/>
      <c r="O50" s="3"/>
      <c r="P50" s="3"/>
      <c r="X50"/>
    </row>
    <row r="51" spans="1:24">
      <c r="A51" s="383"/>
      <c r="B51" s="357"/>
      <c r="C51" s="355"/>
      <c r="D51" s="8"/>
      <c r="E51" s="8"/>
      <c r="F51" s="2"/>
      <c r="G51" s="3"/>
      <c r="H51" s="3"/>
      <c r="I51" s="3"/>
      <c r="J51" s="3"/>
      <c r="K51" s="3"/>
      <c r="L51" s="3"/>
      <c r="M51" s="3"/>
      <c r="N51" s="3"/>
      <c r="O51" s="3"/>
      <c r="P51" s="3"/>
      <c r="X51"/>
    </row>
    <row r="52" spans="1:24">
      <c r="A52" s="383"/>
      <c r="B52" s="357"/>
      <c r="C52" s="355"/>
      <c r="D52" s="8"/>
      <c r="E52" s="8"/>
      <c r="F52" s="2"/>
      <c r="G52" s="3"/>
      <c r="H52" s="3"/>
      <c r="I52" s="3"/>
      <c r="J52" s="3"/>
      <c r="K52" s="3"/>
      <c r="L52" s="3"/>
      <c r="M52" s="3"/>
      <c r="N52" s="3"/>
      <c r="O52" s="3"/>
      <c r="P52" s="3"/>
      <c r="X52"/>
    </row>
    <row r="53" spans="1:24">
      <c r="A53" s="383"/>
      <c r="B53" s="357"/>
      <c r="C53" s="355"/>
      <c r="D53" s="8"/>
      <c r="E53" s="8"/>
      <c r="F53" s="2"/>
      <c r="G53" s="3"/>
      <c r="H53" s="3"/>
      <c r="I53" s="3"/>
      <c r="J53" s="3"/>
      <c r="K53" s="3"/>
      <c r="L53" s="3"/>
      <c r="M53" s="3"/>
      <c r="N53" s="3"/>
      <c r="O53" s="3"/>
      <c r="P53" s="3"/>
      <c r="X53"/>
    </row>
    <row r="54" spans="1:24">
      <c r="A54" s="383"/>
      <c r="B54" s="357"/>
      <c r="C54" s="355"/>
      <c r="D54" s="8"/>
      <c r="E54" s="8"/>
      <c r="F54" s="2"/>
      <c r="G54" s="3"/>
      <c r="H54" s="3"/>
      <c r="I54" s="3"/>
      <c r="J54" s="3"/>
      <c r="K54" s="3"/>
      <c r="L54" s="3"/>
      <c r="M54" s="3"/>
      <c r="N54" s="3"/>
      <c r="O54" s="3"/>
      <c r="P54" s="3"/>
      <c r="X54"/>
    </row>
    <row r="55" spans="1:24">
      <c r="A55" s="383"/>
      <c r="B55" s="358"/>
      <c r="C55" s="359"/>
      <c r="D55" s="8"/>
      <c r="E55" s="8"/>
      <c r="F55" s="2"/>
      <c r="G55" s="3"/>
      <c r="H55" s="3"/>
      <c r="I55" s="3"/>
      <c r="J55" s="3"/>
      <c r="K55" s="3"/>
      <c r="L55" s="3"/>
      <c r="M55" s="3"/>
      <c r="N55" s="3"/>
      <c r="O55" s="3"/>
      <c r="P55" s="3"/>
      <c r="X55"/>
    </row>
    <row r="56" spans="1:24" ht="15" hidden="1" customHeight="1">
      <c r="A56" s="383"/>
      <c r="B56" s="53"/>
      <c r="C56" s="71"/>
      <c r="D56" s="16"/>
      <c r="E56" s="16"/>
      <c r="F56" s="16"/>
      <c r="G56" s="16"/>
      <c r="H56" s="57"/>
      <c r="I56" s="57"/>
      <c r="J56" s="57"/>
      <c r="K56" s="57"/>
      <c r="L56" s="57"/>
      <c r="M56" s="57"/>
      <c r="N56" s="57"/>
      <c r="O56" s="58"/>
      <c r="P56" s="58"/>
      <c r="X56"/>
    </row>
    <row r="57" spans="1:24" s="63" customFormat="1">
      <c r="A57" s="383"/>
      <c r="B57" s="356">
        <v>4</v>
      </c>
      <c r="C57" s="354" t="s">
        <v>152</v>
      </c>
      <c r="D57" s="73">
        <v>1</v>
      </c>
      <c r="E57" s="61" t="s">
        <v>39</v>
      </c>
      <c r="F57" s="61" t="s">
        <v>142</v>
      </c>
      <c r="G57" s="61" t="s">
        <v>153</v>
      </c>
      <c r="H57" s="61">
        <v>9</v>
      </c>
      <c r="I57" s="61">
        <v>0</v>
      </c>
      <c r="J57" s="61">
        <v>1</v>
      </c>
      <c r="K57" s="61">
        <v>0</v>
      </c>
      <c r="L57" s="61">
        <v>0</v>
      </c>
      <c r="M57" s="61">
        <v>0</v>
      </c>
      <c r="N57" s="61">
        <v>19</v>
      </c>
      <c r="O57" s="62">
        <f t="shared" ref="O57:O68" si="3">SUM(H57:N57)</f>
        <v>29</v>
      </c>
      <c r="P57" s="62">
        <f>D57*O57</f>
        <v>29</v>
      </c>
    </row>
    <row r="58" spans="1:24">
      <c r="A58" s="383"/>
      <c r="B58" s="357"/>
      <c r="C58" s="355"/>
      <c r="D58" s="51"/>
      <c r="E58" s="16"/>
      <c r="F58" s="16"/>
      <c r="G58" s="16"/>
      <c r="H58" s="57"/>
      <c r="I58" s="57"/>
      <c r="J58" s="57"/>
      <c r="K58" s="57"/>
      <c r="L58" s="57"/>
      <c r="M58" s="57"/>
      <c r="N58" s="57"/>
      <c r="O58" s="58"/>
      <c r="P58" s="58"/>
      <c r="X58"/>
    </row>
    <row r="59" spans="1:24">
      <c r="A59" s="383"/>
      <c r="B59" s="358"/>
      <c r="C59" s="359"/>
      <c r="D59" s="50"/>
      <c r="E59" s="16"/>
      <c r="F59" s="16"/>
      <c r="G59" s="16"/>
      <c r="H59" s="57"/>
      <c r="I59" s="57"/>
      <c r="J59" s="57"/>
      <c r="K59" s="57"/>
      <c r="L59" s="57"/>
      <c r="M59" s="57"/>
      <c r="N59" s="57"/>
      <c r="O59" s="58"/>
      <c r="P59" s="58"/>
      <c r="X59"/>
    </row>
    <row r="60" spans="1:24" s="63" customFormat="1" ht="29">
      <c r="A60" s="383"/>
      <c r="B60" s="66">
        <v>5</v>
      </c>
      <c r="C60" s="78" t="s">
        <v>154</v>
      </c>
      <c r="D60" s="65">
        <v>2</v>
      </c>
      <c r="E60" s="61" t="s">
        <v>39</v>
      </c>
      <c r="F60" s="61" t="s">
        <v>155</v>
      </c>
      <c r="G60" s="61" t="s">
        <v>153</v>
      </c>
      <c r="H60" s="61">
        <v>1</v>
      </c>
      <c r="I60" s="61">
        <v>0</v>
      </c>
      <c r="J60" s="61">
        <v>26</v>
      </c>
      <c r="K60" s="61">
        <v>0</v>
      </c>
      <c r="L60" s="61">
        <v>3</v>
      </c>
      <c r="M60" s="61">
        <v>0</v>
      </c>
      <c r="N60" s="61">
        <v>0</v>
      </c>
      <c r="O60" s="62">
        <f>SUM(H60:N60)</f>
        <v>30</v>
      </c>
      <c r="P60" s="62">
        <f>O60*D60</f>
        <v>60</v>
      </c>
    </row>
    <row r="61" spans="1:24" s="63" customFormat="1">
      <c r="A61" s="383"/>
      <c r="B61" s="72">
        <v>6</v>
      </c>
      <c r="C61" s="70" t="s">
        <v>171</v>
      </c>
      <c r="D61" s="61">
        <v>0.5</v>
      </c>
      <c r="E61" s="61" t="s">
        <v>40</v>
      </c>
      <c r="F61" s="62" t="s">
        <v>156</v>
      </c>
      <c r="G61" s="62" t="s">
        <v>156</v>
      </c>
      <c r="H61" s="61">
        <v>0</v>
      </c>
      <c r="I61" s="61">
        <v>77</v>
      </c>
      <c r="J61" s="61">
        <v>15</v>
      </c>
      <c r="K61" s="61">
        <v>122</v>
      </c>
      <c r="L61" s="61"/>
      <c r="M61" s="61">
        <v>0</v>
      </c>
      <c r="N61" s="61">
        <v>0</v>
      </c>
      <c r="O61" s="62">
        <f>SUM(H61:N61)</f>
        <v>214</v>
      </c>
      <c r="P61" s="62">
        <f>O61*D61</f>
        <v>107</v>
      </c>
    </row>
    <row r="62" spans="1:24" s="63" customFormat="1">
      <c r="A62" s="383"/>
      <c r="B62" s="64">
        <v>7</v>
      </c>
      <c r="C62" s="60" t="s">
        <v>157</v>
      </c>
      <c r="D62" s="61">
        <v>0.5</v>
      </c>
      <c r="E62" s="61" t="s">
        <v>39</v>
      </c>
      <c r="F62" s="61" t="s">
        <v>158</v>
      </c>
      <c r="G62" s="61" t="s">
        <v>158</v>
      </c>
      <c r="H62" s="61">
        <v>0</v>
      </c>
      <c r="I62" s="61">
        <v>0</v>
      </c>
      <c r="J62" s="61">
        <v>14</v>
      </c>
      <c r="K62" s="61">
        <v>0</v>
      </c>
      <c r="L62" s="61">
        <v>0</v>
      </c>
      <c r="M62" s="61">
        <v>0</v>
      </c>
      <c r="N62" s="61">
        <v>0</v>
      </c>
      <c r="O62" s="62">
        <f>SUM(H62:N62)</f>
        <v>14</v>
      </c>
      <c r="P62" s="62">
        <f>O62*D62</f>
        <v>7</v>
      </c>
    </row>
    <row r="63" spans="1:24" s="63" customFormat="1" ht="29">
      <c r="A63" s="383"/>
      <c r="B63" s="64">
        <v>8</v>
      </c>
      <c r="C63" s="60" t="s">
        <v>159</v>
      </c>
      <c r="D63" s="61">
        <v>0.5</v>
      </c>
      <c r="E63" s="61" t="s">
        <v>40</v>
      </c>
      <c r="F63" s="61" t="s">
        <v>158</v>
      </c>
      <c r="G63" s="61" t="s">
        <v>158</v>
      </c>
      <c r="H63" s="61">
        <v>13</v>
      </c>
      <c r="I63" s="61">
        <v>0</v>
      </c>
      <c r="J63" s="61">
        <v>103</v>
      </c>
      <c r="K63" s="61">
        <v>0</v>
      </c>
      <c r="L63" s="61">
        <v>3</v>
      </c>
      <c r="M63" s="61">
        <v>0</v>
      </c>
      <c r="N63" s="61">
        <v>0</v>
      </c>
      <c r="O63" s="62">
        <f>SUM(H63:N63)</f>
        <v>119</v>
      </c>
      <c r="P63" s="62">
        <f>O63*D63</f>
        <v>59.5</v>
      </c>
    </row>
    <row r="64" spans="1:24" s="63" customFormat="1">
      <c r="A64" s="383"/>
      <c r="B64" s="67">
        <v>9</v>
      </c>
      <c r="C64" s="68" t="s">
        <v>129</v>
      </c>
      <c r="D64" s="61">
        <v>0.5</v>
      </c>
      <c r="E64" s="61" t="s">
        <v>40</v>
      </c>
      <c r="F64" s="61" t="s">
        <v>166</v>
      </c>
      <c r="G64" s="61" t="s">
        <v>166</v>
      </c>
      <c r="H64" s="61">
        <v>13</v>
      </c>
      <c r="I64" s="61">
        <v>0</v>
      </c>
      <c r="J64" s="61">
        <v>103</v>
      </c>
      <c r="K64" s="61">
        <v>0</v>
      </c>
      <c r="L64" s="61">
        <v>3</v>
      </c>
      <c r="M64" s="61">
        <v>0</v>
      </c>
      <c r="N64" s="61">
        <v>0</v>
      </c>
      <c r="O64" s="62">
        <f>SUM(H64:N64)</f>
        <v>119</v>
      </c>
      <c r="P64" s="62">
        <f>O64*D64</f>
        <v>59.5</v>
      </c>
    </row>
    <row r="65" spans="1:24" s="63" customFormat="1" ht="43.5">
      <c r="A65" s="383"/>
      <c r="B65" s="67">
        <v>10</v>
      </c>
      <c r="C65" s="68" t="s">
        <v>169</v>
      </c>
      <c r="D65" s="61">
        <v>14</v>
      </c>
      <c r="E65" s="61" t="s">
        <v>39</v>
      </c>
      <c r="F65" s="61" t="s">
        <v>160</v>
      </c>
      <c r="G65" s="61" t="s">
        <v>161</v>
      </c>
      <c r="H65" s="61">
        <v>0</v>
      </c>
      <c r="I65" s="61">
        <v>0</v>
      </c>
      <c r="J65" s="61">
        <v>48</v>
      </c>
      <c r="K65" s="61">
        <v>0</v>
      </c>
      <c r="L65" s="61">
        <v>0</v>
      </c>
      <c r="M65" s="61">
        <v>0</v>
      </c>
      <c r="N65" s="61">
        <v>0</v>
      </c>
      <c r="O65" s="62">
        <f t="shared" si="3"/>
        <v>48</v>
      </c>
      <c r="P65" s="62">
        <f>D65*O65</f>
        <v>672</v>
      </c>
    </row>
    <row r="66" spans="1:24" s="63" customFormat="1" ht="60" customHeight="1">
      <c r="A66" s="383"/>
      <c r="B66" s="67"/>
      <c r="C66" s="68" t="s">
        <v>170</v>
      </c>
      <c r="D66" s="61">
        <v>14</v>
      </c>
      <c r="E66" s="61" t="s">
        <v>39</v>
      </c>
      <c r="F66" s="61" t="s">
        <v>160</v>
      </c>
      <c r="G66" s="61" t="s">
        <v>161</v>
      </c>
      <c r="H66" s="61">
        <v>0</v>
      </c>
      <c r="I66" s="61">
        <v>0</v>
      </c>
      <c r="J66" s="61">
        <v>45</v>
      </c>
      <c r="K66" s="61">
        <v>0</v>
      </c>
      <c r="L66" s="61">
        <v>0</v>
      </c>
      <c r="M66" s="61">
        <v>0</v>
      </c>
      <c r="N66" s="61">
        <v>0</v>
      </c>
      <c r="O66" s="62">
        <f t="shared" si="3"/>
        <v>45</v>
      </c>
      <c r="P66" s="62">
        <f>D66*O66</f>
        <v>630</v>
      </c>
    </row>
    <row r="67" spans="1:24" s="63" customFormat="1" ht="43.5">
      <c r="A67" s="383"/>
      <c r="B67" s="67">
        <v>11</v>
      </c>
      <c r="C67" s="68" t="s">
        <v>167</v>
      </c>
      <c r="D67" s="61">
        <v>14</v>
      </c>
      <c r="E67" s="61" t="s">
        <v>39</v>
      </c>
      <c r="F67" s="61" t="s">
        <v>162</v>
      </c>
      <c r="G67" s="61" t="s">
        <v>163</v>
      </c>
      <c r="H67" s="61">
        <v>0</v>
      </c>
      <c r="I67" s="61">
        <v>0</v>
      </c>
      <c r="J67" s="61">
        <v>52</v>
      </c>
      <c r="K67" s="61">
        <v>0</v>
      </c>
      <c r="L67" s="61">
        <v>0</v>
      </c>
      <c r="M67" s="61">
        <v>0</v>
      </c>
      <c r="N67" s="61">
        <v>0</v>
      </c>
      <c r="O67" s="62">
        <f t="shared" si="3"/>
        <v>52</v>
      </c>
      <c r="P67" s="62">
        <f t="shared" ref="P67" si="4">D67*O67</f>
        <v>728</v>
      </c>
    </row>
    <row r="68" spans="1:24" s="63" customFormat="1" ht="60" customHeight="1">
      <c r="A68" s="383"/>
      <c r="B68" s="66">
        <v>12</v>
      </c>
      <c r="C68" s="68" t="s">
        <v>168</v>
      </c>
      <c r="D68" s="61">
        <v>14</v>
      </c>
      <c r="E68" s="61" t="s">
        <v>39</v>
      </c>
      <c r="F68" s="61" t="s">
        <v>162</v>
      </c>
      <c r="G68" s="61" t="s">
        <v>163</v>
      </c>
      <c r="H68" s="61">
        <v>0</v>
      </c>
      <c r="I68" s="61">
        <v>0</v>
      </c>
      <c r="J68" s="61">
        <v>11</v>
      </c>
      <c r="K68" s="61">
        <v>0</v>
      </c>
      <c r="L68" s="61">
        <v>0</v>
      </c>
      <c r="M68" s="61">
        <v>0</v>
      </c>
      <c r="N68" s="61">
        <v>0</v>
      </c>
      <c r="O68" s="62">
        <f t="shared" si="3"/>
        <v>11</v>
      </c>
      <c r="P68" s="62">
        <f>D68*O68</f>
        <v>154</v>
      </c>
    </row>
    <row r="69" spans="1:24">
      <c r="A69" s="383"/>
      <c r="B69" s="54"/>
      <c r="C69" s="43" t="s">
        <v>164</v>
      </c>
      <c r="D69" s="34">
        <f>SUM(D31:D68)</f>
        <v>75</v>
      </c>
      <c r="E69" s="16"/>
      <c r="F69" s="16"/>
      <c r="G69" s="16"/>
      <c r="H69" s="34">
        <f t="shared" ref="H69:N69" si="5">SUM(H31:H68)</f>
        <v>36</v>
      </c>
      <c r="I69" s="34">
        <f t="shared" si="5"/>
        <v>77</v>
      </c>
      <c r="J69" s="34">
        <f t="shared" si="5"/>
        <v>490</v>
      </c>
      <c r="K69" s="34">
        <f t="shared" si="5"/>
        <v>122</v>
      </c>
      <c r="L69" s="34">
        <f t="shared" si="5"/>
        <v>9</v>
      </c>
      <c r="M69" s="34">
        <f t="shared" si="5"/>
        <v>0</v>
      </c>
      <c r="N69" s="34">
        <f t="shared" si="5"/>
        <v>19</v>
      </c>
      <c r="O69" s="34">
        <f>SUM(O31:O68)</f>
        <v>753</v>
      </c>
      <c r="P69" s="34">
        <f>SUM(P31:P68)</f>
        <v>3514</v>
      </c>
      <c r="X69"/>
    </row>
    <row r="70" spans="1:24">
      <c r="A70" s="384"/>
      <c r="B70" s="44"/>
      <c r="C70" s="43" t="s">
        <v>165</v>
      </c>
      <c r="D70" s="56">
        <f>D69+'Sept 23'!D61</f>
        <v>438.5</v>
      </c>
      <c r="E70" s="16"/>
      <c r="F70" s="16"/>
      <c r="G70" s="16"/>
      <c r="H70" s="34">
        <f>H69+'Sept 23'!H61</f>
        <v>151</v>
      </c>
      <c r="I70" s="34">
        <f>I69+'Sept 23'!I61</f>
        <v>713</v>
      </c>
      <c r="J70" s="34">
        <f>J69+'Sept 23'!J61</f>
        <v>2921</v>
      </c>
      <c r="K70" s="34">
        <f>K69+'Sept 23'!K61</f>
        <v>821</v>
      </c>
      <c r="L70" s="34">
        <f>L69+'Sept 23'!L61</f>
        <v>61</v>
      </c>
      <c r="M70" s="34">
        <f>M69+'Sept 23'!M61</f>
        <v>0</v>
      </c>
      <c r="N70" s="34">
        <f>N69+'Sept 23'!N61</f>
        <v>465</v>
      </c>
      <c r="O70" s="34">
        <f>O69+'Sept 23'!O61</f>
        <v>5132</v>
      </c>
      <c r="P70" s="34">
        <f>P69+'Sept 23'!P61</f>
        <v>36463.25</v>
      </c>
      <c r="X70"/>
    </row>
    <row r="71" spans="1:24" ht="79.5" customHeight="1">
      <c r="A71" s="75" t="s">
        <v>20</v>
      </c>
      <c r="B71" s="24">
        <v>13</v>
      </c>
      <c r="C71" s="7" t="s">
        <v>150</v>
      </c>
      <c r="D71" s="74">
        <v>1</v>
      </c>
      <c r="E71" s="34" t="s">
        <v>40</v>
      </c>
      <c r="F71" s="16" t="s">
        <v>151</v>
      </c>
      <c r="G71" s="16" t="s">
        <v>151</v>
      </c>
      <c r="H71" s="16">
        <v>0</v>
      </c>
      <c r="I71" s="16">
        <v>0</v>
      </c>
      <c r="J71" s="16">
        <v>0</v>
      </c>
      <c r="K71" s="16">
        <v>0</v>
      </c>
      <c r="L71" s="16">
        <v>0</v>
      </c>
      <c r="M71" s="16">
        <v>0</v>
      </c>
      <c r="N71" s="16">
        <v>15</v>
      </c>
      <c r="O71" s="16">
        <f>SUM(H71:N71)</f>
        <v>15</v>
      </c>
      <c r="P71" s="62">
        <f t="shared" ref="P71" si="6">D71*O71</f>
        <v>15</v>
      </c>
      <c r="X71"/>
    </row>
    <row r="72" spans="1:24" s="77" customFormat="1" ht="30.75" customHeight="1">
      <c r="A72" s="75"/>
      <c r="B72" s="24"/>
      <c r="C72" s="76" t="s">
        <v>164</v>
      </c>
      <c r="D72" s="74">
        <f>SUM(D71)</f>
        <v>1</v>
      </c>
      <c r="E72" s="34"/>
      <c r="F72" s="34"/>
      <c r="G72" s="34"/>
      <c r="H72" s="74">
        <f t="shared" ref="H72:P72" si="7">SUM(H71)</f>
        <v>0</v>
      </c>
      <c r="I72" s="74">
        <f t="shared" si="7"/>
        <v>0</v>
      </c>
      <c r="J72" s="74">
        <f t="shared" si="7"/>
        <v>0</v>
      </c>
      <c r="K72" s="74">
        <f t="shared" si="7"/>
        <v>0</v>
      </c>
      <c r="L72" s="74">
        <f t="shared" si="7"/>
        <v>0</v>
      </c>
      <c r="M72" s="74">
        <f t="shared" si="7"/>
        <v>0</v>
      </c>
      <c r="N72" s="74">
        <f t="shared" si="7"/>
        <v>15</v>
      </c>
      <c r="O72" s="74">
        <f t="shared" si="7"/>
        <v>15</v>
      </c>
      <c r="P72" s="74">
        <f t="shared" si="7"/>
        <v>15</v>
      </c>
    </row>
    <row r="73" spans="1:24" s="77" customFormat="1" ht="30" customHeight="1">
      <c r="A73" s="75"/>
      <c r="B73" s="24"/>
      <c r="C73" s="76" t="s">
        <v>165</v>
      </c>
      <c r="D73" s="24">
        <f>D72+'Sept 23'!D63</f>
        <v>1</v>
      </c>
      <c r="E73" s="24"/>
      <c r="F73" s="30"/>
      <c r="G73" s="30"/>
      <c r="H73" s="24">
        <f>H72+'Sept 23'!H63</f>
        <v>0</v>
      </c>
      <c r="I73" s="24">
        <f>I72+'Sept 23'!I63</f>
        <v>0</v>
      </c>
      <c r="J73" s="24">
        <f>J72+'Sept 23'!J63</f>
        <v>0</v>
      </c>
      <c r="K73" s="24">
        <f>K72+'Sept 23'!K63</f>
        <v>0</v>
      </c>
      <c r="L73" s="24">
        <f>L72+'Sept 23'!L63</f>
        <v>0</v>
      </c>
      <c r="M73" s="24">
        <f>M72+'Sept 23'!M63</f>
        <v>0</v>
      </c>
      <c r="N73" s="24">
        <f>N72+'Sept 23'!N63</f>
        <v>15</v>
      </c>
      <c r="O73" s="24">
        <f>O72+'Sept 23'!O63</f>
        <v>15</v>
      </c>
      <c r="P73" s="24">
        <f>P72+'Sept 23'!P63</f>
        <v>15</v>
      </c>
    </row>
    <row r="74" spans="1:24" ht="15" customHeight="1">
      <c r="A74" s="304" t="s">
        <v>21</v>
      </c>
      <c r="B74" s="305"/>
      <c r="C74" s="305"/>
      <c r="D74" s="305"/>
      <c r="E74" s="305"/>
      <c r="F74" s="305"/>
      <c r="G74" s="305"/>
      <c r="H74" s="305"/>
      <c r="I74" s="305"/>
      <c r="J74" s="305"/>
      <c r="K74" s="305"/>
      <c r="L74" s="305"/>
      <c r="M74" s="305"/>
      <c r="N74" s="305"/>
      <c r="O74" s="305"/>
      <c r="P74" s="306"/>
      <c r="X74"/>
    </row>
    <row r="75" spans="1:24" ht="49.5" customHeight="1">
      <c r="A75" s="304" t="s">
        <v>110</v>
      </c>
      <c r="B75" s="305"/>
      <c r="C75" s="305"/>
      <c r="D75" s="305"/>
      <c r="E75" s="305"/>
      <c r="F75" s="305"/>
      <c r="G75" s="305"/>
      <c r="H75" s="305"/>
      <c r="I75" s="305"/>
      <c r="J75" s="305"/>
      <c r="K75" s="305"/>
      <c r="L75" s="305"/>
      <c r="M75" s="305"/>
      <c r="N75" s="305"/>
      <c r="O75" s="305"/>
      <c r="P75" s="306"/>
      <c r="X75"/>
    </row>
    <row r="78" spans="1:24" ht="15" customHeight="1">
      <c r="A78" s="324" t="s">
        <v>18</v>
      </c>
      <c r="B78" s="327" t="s">
        <v>23</v>
      </c>
      <c r="C78" s="327"/>
      <c r="D78" s="327"/>
      <c r="E78" s="327"/>
      <c r="F78" s="327"/>
      <c r="G78" s="327"/>
      <c r="H78" s="327"/>
      <c r="I78" s="327"/>
      <c r="J78" s="327"/>
      <c r="K78" s="327"/>
      <c r="L78" s="327"/>
      <c r="M78" s="327"/>
      <c r="N78" s="21"/>
      <c r="O78" s="21"/>
      <c r="P78" s="36"/>
      <c r="Q78" s="309" t="s">
        <v>13</v>
      </c>
      <c r="R78" s="310"/>
      <c r="S78" s="310"/>
      <c r="T78" s="310"/>
      <c r="U78" s="310"/>
      <c r="V78" s="310"/>
      <c r="W78" s="310"/>
      <c r="X78" s="311"/>
    </row>
    <row r="79" spans="1:24" ht="22.5" customHeight="1">
      <c r="A79" s="324"/>
      <c r="B79" s="327" t="s">
        <v>10</v>
      </c>
      <c r="C79" s="327"/>
      <c r="D79" s="327"/>
      <c r="E79" s="327"/>
      <c r="F79" s="327" t="s">
        <v>11</v>
      </c>
      <c r="G79" s="327"/>
      <c r="H79" s="327"/>
      <c r="I79" s="309" t="s">
        <v>12</v>
      </c>
      <c r="J79" s="310"/>
      <c r="K79" s="310"/>
      <c r="L79" s="310"/>
      <c r="M79" s="310"/>
      <c r="N79" s="310"/>
      <c r="O79" s="311"/>
      <c r="P79" s="32"/>
      <c r="Q79" s="312"/>
      <c r="R79" s="313"/>
      <c r="S79" s="313"/>
      <c r="T79" s="313"/>
      <c r="U79" s="313"/>
      <c r="V79" s="313"/>
      <c r="W79" s="313"/>
      <c r="X79" s="314"/>
    </row>
    <row r="80" spans="1:24">
      <c r="A80" s="324"/>
      <c r="B80" s="327"/>
      <c r="C80" s="327"/>
      <c r="D80" s="327"/>
      <c r="E80" s="327"/>
      <c r="F80" s="327"/>
      <c r="G80" s="327"/>
      <c r="H80" s="327"/>
      <c r="I80" s="315"/>
      <c r="J80" s="316"/>
      <c r="K80" s="316"/>
      <c r="L80" s="316"/>
      <c r="M80" s="316"/>
      <c r="N80" s="316"/>
      <c r="O80" s="317"/>
      <c r="P80" s="32"/>
      <c r="Q80" s="312"/>
      <c r="R80" s="313"/>
      <c r="S80" s="313"/>
      <c r="T80" s="313"/>
      <c r="U80" s="313"/>
      <c r="V80" s="313"/>
      <c r="W80" s="313"/>
      <c r="X80" s="314"/>
    </row>
    <row r="81" spans="1:24" ht="22.5" customHeight="1">
      <c r="A81" s="4">
        <v>1</v>
      </c>
      <c r="B81" s="324">
        <v>2</v>
      </c>
      <c r="C81" s="324"/>
      <c r="D81" s="324"/>
      <c r="E81" s="324"/>
      <c r="F81" s="324">
        <v>3</v>
      </c>
      <c r="G81" s="324"/>
      <c r="H81" s="324"/>
      <c r="I81" s="301">
        <v>4</v>
      </c>
      <c r="J81" s="302"/>
      <c r="K81" s="302"/>
      <c r="L81" s="302"/>
      <c r="M81" s="302"/>
      <c r="N81" s="302"/>
      <c r="O81" s="303"/>
      <c r="P81" s="42"/>
      <c r="Q81" s="315"/>
      <c r="R81" s="316"/>
      <c r="S81" s="316"/>
      <c r="T81" s="316"/>
      <c r="U81" s="316"/>
      <c r="V81" s="316"/>
      <c r="W81" s="316"/>
      <c r="X81" s="317"/>
    </row>
    <row r="82" spans="1:24" ht="35.25" customHeight="1">
      <c r="A82" s="69"/>
      <c r="B82" s="25"/>
      <c r="C82" s="25"/>
      <c r="D82" s="25"/>
      <c r="E82" s="25"/>
      <c r="F82" s="25"/>
      <c r="G82" s="25"/>
      <c r="H82" s="25"/>
      <c r="I82" s="48"/>
      <c r="J82" s="48"/>
      <c r="K82" s="48"/>
      <c r="L82" s="48"/>
      <c r="M82" s="48"/>
      <c r="N82" s="48"/>
      <c r="O82" s="48"/>
      <c r="P82" s="48"/>
      <c r="Q82" s="391" t="s">
        <v>172</v>
      </c>
      <c r="R82" s="391"/>
      <c r="S82" s="391"/>
      <c r="T82" s="391"/>
      <c r="U82" s="391"/>
      <c r="V82" s="391"/>
      <c r="W82" s="391"/>
      <c r="X82" s="391"/>
    </row>
    <row r="83" spans="1:24" ht="33.75" customHeight="1">
      <c r="A83" s="392" t="s">
        <v>48</v>
      </c>
      <c r="B83" s="393"/>
      <c r="C83" s="393"/>
      <c r="D83" s="393"/>
      <c r="E83" s="393"/>
      <c r="F83" s="393"/>
      <c r="G83" s="393"/>
      <c r="H83" s="393"/>
      <c r="I83" s="393"/>
      <c r="J83" s="393"/>
      <c r="K83" s="393"/>
      <c r="L83" s="393"/>
      <c r="M83" s="393"/>
      <c r="N83" s="393"/>
      <c r="O83" s="393"/>
      <c r="P83" s="394"/>
      <c r="Q83" s="391"/>
      <c r="R83" s="391"/>
      <c r="S83" s="391"/>
      <c r="T83" s="391"/>
      <c r="U83" s="391"/>
      <c r="V83" s="391"/>
      <c r="W83" s="391"/>
      <c r="X83" s="391"/>
    </row>
    <row r="84" spans="1:24" ht="99.75" customHeight="1">
      <c r="A84" s="69"/>
      <c r="B84" s="3"/>
      <c r="C84" s="3"/>
      <c r="D84" s="3"/>
      <c r="E84" s="3"/>
      <c r="F84" s="14"/>
      <c r="G84" s="14"/>
      <c r="H84" s="14"/>
      <c r="I84" s="14"/>
      <c r="J84" s="14"/>
      <c r="K84" s="14"/>
      <c r="L84" s="14"/>
      <c r="M84" s="14"/>
      <c r="N84" s="23"/>
      <c r="O84" s="23"/>
      <c r="P84" s="39"/>
      <c r="Q84" s="391"/>
      <c r="R84" s="391"/>
      <c r="S84" s="391"/>
      <c r="T84" s="391"/>
      <c r="U84" s="391"/>
      <c r="V84" s="391"/>
      <c r="W84" s="391"/>
      <c r="X84" s="391"/>
    </row>
    <row r="85" spans="1:24" ht="27" customHeight="1">
      <c r="A85" s="69"/>
      <c r="B85" s="3"/>
      <c r="C85" s="3"/>
      <c r="D85" s="3"/>
      <c r="E85" s="3"/>
      <c r="F85" s="14"/>
      <c r="G85" s="14"/>
      <c r="H85" s="14"/>
      <c r="I85" s="14"/>
      <c r="J85" s="14"/>
      <c r="K85" s="14"/>
      <c r="L85" s="14"/>
      <c r="M85" s="14"/>
      <c r="N85" s="23"/>
      <c r="O85" s="23"/>
      <c r="P85" s="39"/>
      <c r="Q85" s="391"/>
      <c r="R85" s="391"/>
      <c r="S85" s="391"/>
      <c r="T85" s="391"/>
      <c r="U85" s="391"/>
      <c r="V85" s="391"/>
      <c r="W85" s="391"/>
      <c r="X85" s="391"/>
    </row>
    <row r="86" spans="1:24">
      <c r="A86" s="18"/>
      <c r="B86" s="19"/>
      <c r="C86" s="19"/>
      <c r="D86" s="19"/>
      <c r="E86" s="19"/>
      <c r="F86" s="20"/>
      <c r="G86" s="20"/>
      <c r="H86" s="20"/>
      <c r="I86" s="20"/>
      <c r="J86" s="20"/>
      <c r="K86" s="20"/>
      <c r="L86" s="20"/>
      <c r="M86" s="20"/>
      <c r="N86" s="308"/>
      <c r="O86" s="308"/>
      <c r="P86" s="308"/>
      <c r="Q86" s="308"/>
      <c r="R86" s="308"/>
      <c r="S86" s="308"/>
      <c r="T86" s="308"/>
      <c r="U86" s="308"/>
      <c r="V86" s="308"/>
      <c r="W86" s="308"/>
      <c r="X86" s="308"/>
    </row>
    <row r="87" spans="1:24" ht="25.5" customHeight="1"/>
  </sheetData>
  <mergeCells count="41">
    <mergeCell ref="N86:X86"/>
    <mergeCell ref="B81:E81"/>
    <mergeCell ref="F81:H81"/>
    <mergeCell ref="I81:O81"/>
    <mergeCell ref="Q78:X81"/>
    <mergeCell ref="B79:E80"/>
    <mergeCell ref="F79:H80"/>
    <mergeCell ref="I79:O80"/>
    <mergeCell ref="A83:P83"/>
    <mergeCell ref="A31:A70"/>
    <mergeCell ref="B31:B55"/>
    <mergeCell ref="C31:C55"/>
    <mergeCell ref="A78:A80"/>
    <mergeCell ref="B78:M78"/>
    <mergeCell ref="G4:G5"/>
    <mergeCell ref="H4:I4"/>
    <mergeCell ref="J4:K4"/>
    <mergeCell ref="L4:M4"/>
    <mergeCell ref="Q82:X85"/>
    <mergeCell ref="C6:C24"/>
    <mergeCell ref="B6:B24"/>
    <mergeCell ref="C25:C28"/>
    <mergeCell ref="B57:B59"/>
    <mergeCell ref="C57:C59"/>
    <mergeCell ref="B25:B28"/>
    <mergeCell ref="A1:P1"/>
    <mergeCell ref="A2:P2"/>
    <mergeCell ref="A75:P75"/>
    <mergeCell ref="A74:P74"/>
    <mergeCell ref="A3:A5"/>
    <mergeCell ref="B3:B5"/>
    <mergeCell ref="C3:C4"/>
    <mergeCell ref="D3:D5"/>
    <mergeCell ref="E3:E5"/>
    <mergeCell ref="F3:G3"/>
    <mergeCell ref="H3:O3"/>
    <mergeCell ref="O4:O5"/>
    <mergeCell ref="P4:P5"/>
    <mergeCell ref="N4:N5"/>
    <mergeCell ref="F4:F5"/>
    <mergeCell ref="A6:A30"/>
  </mergeCells>
  <pageMargins left="0.7" right="0.7" top="0.75" bottom="0.75" header="0.3" footer="0.3"/>
  <pageSetup paperSize="9" scale="62" orientation="landscape" r:id="rId1"/>
  <rowBreaks count="3" manualBreakCount="3">
    <brk id="30" max="16383" man="1"/>
    <brk id="56" max="16383" man="1"/>
    <brk id="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7"/>
  <sheetViews>
    <sheetView topLeftCell="A91" zoomScale="70" zoomScaleNormal="70" workbookViewId="0">
      <selection activeCell="A97" sqref="A97:P98"/>
    </sheetView>
  </sheetViews>
  <sheetFormatPr defaultColWidth="26.7265625" defaultRowHeight="15"/>
  <cols>
    <col min="1" max="1" width="23" style="79" customWidth="1"/>
    <col min="2" max="2" width="4.1796875" style="87" bestFit="1" customWidth="1"/>
    <col min="3" max="3" width="33.7265625" style="79" customWidth="1"/>
    <col min="4" max="4" width="11.54296875" style="87" customWidth="1"/>
    <col min="5" max="5" width="12" style="87" customWidth="1"/>
    <col min="6" max="6" width="13" style="79" customWidth="1"/>
    <col min="7" max="7" width="12" style="79" customWidth="1"/>
    <col min="8" max="8" width="8.54296875" style="79" bestFit="1" customWidth="1"/>
    <col min="9" max="9" width="6.453125" style="79" customWidth="1"/>
    <col min="10" max="10" width="6.26953125" style="88" customWidth="1"/>
    <col min="11" max="11" width="5.54296875" style="79" customWidth="1"/>
    <col min="12" max="12" width="5.54296875" style="79" bestFit="1" customWidth="1"/>
    <col min="13" max="13" width="5.453125" style="79" bestFit="1" customWidth="1"/>
    <col min="14" max="14" width="7.26953125" style="79" customWidth="1"/>
    <col min="15" max="15" width="6.81640625" style="87" customWidth="1"/>
    <col min="16" max="16" width="13.26953125" style="79" customWidth="1"/>
    <col min="17" max="17" width="19.81640625" style="79" customWidth="1"/>
    <col min="18" max="18" width="14.7265625" style="79" customWidth="1"/>
    <col min="19" max="19" width="16.26953125" style="79" customWidth="1"/>
    <col min="20" max="20" width="15.1796875" style="79" customWidth="1"/>
    <col min="21" max="21" width="21.26953125" style="139" customWidth="1"/>
    <col min="22" max="22" width="19.81640625" style="79" customWidth="1"/>
    <col min="23" max="23" width="22.1796875" style="87" customWidth="1"/>
    <col min="24" max="24" width="29.81640625" style="88" customWidth="1"/>
    <col min="25" max="16384" width="26.7265625" style="79"/>
  </cols>
  <sheetData>
    <row r="1" spans="1:24">
      <c r="A1" s="301" t="s">
        <v>485</v>
      </c>
      <c r="B1" s="302"/>
      <c r="C1" s="302"/>
      <c r="D1" s="302"/>
      <c r="E1" s="302"/>
      <c r="F1" s="302"/>
      <c r="G1" s="302"/>
      <c r="H1" s="302"/>
      <c r="I1" s="302"/>
      <c r="J1" s="302"/>
      <c r="K1" s="302"/>
      <c r="L1" s="302"/>
      <c r="M1" s="302"/>
      <c r="N1" s="302"/>
      <c r="O1" s="302"/>
      <c r="P1" s="303"/>
      <c r="U1" s="79"/>
      <c r="W1" s="79"/>
      <c r="X1" s="79"/>
    </row>
    <row r="2" spans="1:24">
      <c r="A2" s="395" t="s">
        <v>24</v>
      </c>
      <c r="B2" s="396"/>
      <c r="C2" s="396"/>
      <c r="D2" s="396"/>
      <c r="E2" s="396"/>
      <c r="F2" s="396"/>
      <c r="G2" s="396"/>
      <c r="H2" s="396"/>
      <c r="I2" s="396"/>
      <c r="J2" s="396"/>
      <c r="K2" s="396"/>
      <c r="L2" s="396"/>
      <c r="M2" s="396"/>
      <c r="N2" s="396"/>
      <c r="O2" s="396"/>
      <c r="P2" s="397"/>
      <c r="U2" s="79"/>
      <c r="W2" s="79"/>
      <c r="X2" s="79"/>
    </row>
    <row r="3" spans="1:24">
      <c r="A3" s="395" t="s">
        <v>17</v>
      </c>
      <c r="B3" s="429" t="s">
        <v>190</v>
      </c>
      <c r="C3" s="430" t="s">
        <v>19</v>
      </c>
      <c r="D3" s="431" t="s">
        <v>15</v>
      </c>
      <c r="E3" s="431" t="s">
        <v>42</v>
      </c>
      <c r="F3" s="432" t="s">
        <v>0</v>
      </c>
      <c r="G3" s="432"/>
      <c r="H3" s="432" t="s">
        <v>3</v>
      </c>
      <c r="I3" s="432"/>
      <c r="J3" s="432"/>
      <c r="K3" s="432"/>
      <c r="L3" s="432"/>
      <c r="M3" s="432"/>
      <c r="N3" s="432"/>
      <c r="O3" s="432"/>
      <c r="P3" s="93"/>
      <c r="U3" s="79"/>
      <c r="W3" s="79"/>
      <c r="X3" s="79"/>
    </row>
    <row r="4" spans="1:24" ht="42.75" customHeight="1">
      <c r="A4" s="395"/>
      <c r="B4" s="429"/>
      <c r="C4" s="430"/>
      <c r="D4" s="431"/>
      <c r="E4" s="431"/>
      <c r="F4" s="432" t="s">
        <v>1</v>
      </c>
      <c r="G4" s="432" t="s">
        <v>2</v>
      </c>
      <c r="H4" s="432" t="s">
        <v>4</v>
      </c>
      <c r="I4" s="432"/>
      <c r="J4" s="432" t="s">
        <v>7</v>
      </c>
      <c r="K4" s="432"/>
      <c r="L4" s="432" t="s">
        <v>8</v>
      </c>
      <c r="M4" s="432"/>
      <c r="N4" s="431" t="s">
        <v>43</v>
      </c>
      <c r="O4" s="432" t="s">
        <v>9</v>
      </c>
      <c r="P4" s="431" t="s">
        <v>81</v>
      </c>
      <c r="U4" s="79"/>
      <c r="W4" s="79"/>
      <c r="X4" s="79"/>
    </row>
    <row r="5" spans="1:24">
      <c r="A5" s="395"/>
      <c r="B5" s="429"/>
      <c r="C5" s="127" t="s">
        <v>10</v>
      </c>
      <c r="D5" s="431"/>
      <c r="E5" s="431"/>
      <c r="F5" s="432"/>
      <c r="G5" s="432"/>
      <c r="H5" s="93" t="s">
        <v>5</v>
      </c>
      <c r="I5" s="93" t="s">
        <v>6</v>
      </c>
      <c r="J5" s="93" t="s">
        <v>5</v>
      </c>
      <c r="K5" s="93" t="s">
        <v>6</v>
      </c>
      <c r="L5" s="93" t="s">
        <v>5</v>
      </c>
      <c r="M5" s="93" t="s">
        <v>6</v>
      </c>
      <c r="N5" s="431"/>
      <c r="O5" s="432"/>
      <c r="P5" s="431"/>
      <c r="U5" s="79"/>
      <c r="W5" s="79"/>
      <c r="X5" s="79"/>
    </row>
    <row r="6" spans="1:24" s="80" customFormat="1" ht="30.75" customHeight="1">
      <c r="A6" s="408" t="s">
        <v>79</v>
      </c>
      <c r="B6" s="401">
        <v>1</v>
      </c>
      <c r="C6" s="402" t="s">
        <v>174</v>
      </c>
      <c r="D6" s="401">
        <v>25</v>
      </c>
      <c r="E6" s="401" t="s">
        <v>193</v>
      </c>
      <c r="F6" s="100" t="s">
        <v>177</v>
      </c>
      <c r="G6" s="100" t="s">
        <v>178</v>
      </c>
      <c r="H6" s="100">
        <v>0</v>
      </c>
      <c r="I6" s="100">
        <v>0</v>
      </c>
      <c r="J6" s="100">
        <v>104</v>
      </c>
      <c r="K6" s="100">
        <v>0</v>
      </c>
      <c r="L6" s="100">
        <f>-M6</f>
        <v>0</v>
      </c>
      <c r="M6" s="100">
        <v>0</v>
      </c>
      <c r="N6" s="100">
        <v>0</v>
      </c>
      <c r="O6" s="100">
        <f>SUM(H6:N6)</f>
        <v>104</v>
      </c>
      <c r="P6" s="108">
        <f>D6*O6</f>
        <v>2600</v>
      </c>
    </row>
    <row r="7" spans="1:24" s="80" customFormat="1" ht="30.75" customHeight="1">
      <c r="A7" s="409"/>
      <c r="B7" s="401"/>
      <c r="C7" s="402"/>
      <c r="D7" s="401"/>
      <c r="E7" s="401"/>
      <c r="F7" s="100"/>
      <c r="G7" s="100"/>
      <c r="H7" s="90"/>
      <c r="I7" s="90"/>
      <c r="J7" s="90"/>
      <c r="K7" s="90"/>
      <c r="L7" s="90"/>
      <c r="M7" s="90"/>
      <c r="N7" s="90"/>
      <c r="O7" s="90"/>
      <c r="P7" s="81"/>
    </row>
    <row r="8" spans="1:24" s="80" customFormat="1" ht="30.75" customHeight="1">
      <c r="A8" s="409"/>
      <c r="B8" s="401"/>
      <c r="C8" s="402"/>
      <c r="D8" s="401"/>
      <c r="E8" s="401"/>
      <c r="F8" s="100"/>
      <c r="G8" s="100"/>
      <c r="H8" s="90"/>
      <c r="I8" s="90"/>
      <c r="J8" s="90"/>
      <c r="K8" s="90"/>
      <c r="L8" s="90"/>
      <c r="M8" s="90"/>
      <c r="N8" s="90"/>
      <c r="O8" s="90"/>
      <c r="P8" s="81"/>
    </row>
    <row r="9" spans="1:24" s="80" customFormat="1" ht="30.75" customHeight="1">
      <c r="A9" s="409"/>
      <c r="B9" s="401"/>
      <c r="C9" s="402"/>
      <c r="D9" s="401"/>
      <c r="E9" s="401"/>
      <c r="F9" s="100"/>
      <c r="G9" s="100"/>
      <c r="H9" s="90"/>
      <c r="I9" s="90"/>
      <c r="J9" s="90"/>
      <c r="K9" s="90"/>
      <c r="L9" s="90"/>
      <c r="M9" s="90"/>
      <c r="N9" s="90"/>
      <c r="O9" s="90"/>
      <c r="P9" s="81"/>
    </row>
    <row r="10" spans="1:24" s="80" customFormat="1" ht="30.75" customHeight="1">
      <c r="A10" s="409"/>
      <c r="B10" s="401"/>
      <c r="C10" s="402"/>
      <c r="D10" s="401"/>
      <c r="E10" s="401"/>
      <c r="F10" s="100"/>
      <c r="G10" s="100"/>
      <c r="H10" s="90"/>
      <c r="I10" s="90"/>
      <c r="J10" s="90"/>
      <c r="K10" s="90"/>
      <c r="L10" s="90"/>
      <c r="M10" s="90"/>
      <c r="N10" s="90"/>
      <c r="O10" s="90"/>
      <c r="P10" s="81"/>
    </row>
    <row r="11" spans="1:24" s="80" customFormat="1" ht="30.75" customHeight="1">
      <c r="A11" s="409"/>
      <c r="B11" s="401"/>
      <c r="C11" s="402"/>
      <c r="D11" s="401"/>
      <c r="E11" s="401"/>
      <c r="F11" s="100"/>
      <c r="G11" s="100"/>
      <c r="H11" s="90"/>
      <c r="I11" s="90"/>
      <c r="J11" s="90"/>
      <c r="K11" s="90"/>
      <c r="L11" s="90"/>
      <c r="M11" s="90"/>
      <c r="N11" s="90"/>
      <c r="O11" s="90"/>
      <c r="P11" s="81"/>
    </row>
    <row r="12" spans="1:24" s="80" customFormat="1" ht="30.75" customHeight="1">
      <c r="A12" s="409"/>
      <c r="B12" s="401"/>
      <c r="C12" s="402"/>
      <c r="D12" s="401"/>
      <c r="E12" s="401"/>
      <c r="F12" s="100"/>
      <c r="G12" s="100"/>
      <c r="H12" s="90"/>
      <c r="I12" s="90"/>
      <c r="J12" s="90"/>
      <c r="K12" s="90"/>
      <c r="L12" s="90"/>
      <c r="M12" s="90"/>
      <c r="N12" s="90"/>
      <c r="O12" s="90"/>
      <c r="P12" s="81"/>
    </row>
    <row r="13" spans="1:24" s="80" customFormat="1" ht="30.75" customHeight="1">
      <c r="A13" s="409"/>
      <c r="B13" s="401"/>
      <c r="C13" s="402"/>
      <c r="D13" s="401"/>
      <c r="E13" s="401"/>
      <c r="F13" s="100"/>
      <c r="G13" s="100"/>
      <c r="H13" s="90"/>
      <c r="I13" s="90"/>
      <c r="J13" s="90"/>
      <c r="K13" s="90"/>
      <c r="L13" s="90"/>
      <c r="M13" s="90"/>
      <c r="N13" s="90"/>
      <c r="O13" s="90"/>
      <c r="P13" s="81"/>
    </row>
    <row r="14" spans="1:24" s="80" customFormat="1" ht="30.75" customHeight="1">
      <c r="A14" s="409"/>
      <c r="B14" s="401"/>
      <c r="C14" s="402"/>
      <c r="D14" s="401"/>
      <c r="E14" s="401"/>
      <c r="F14" s="100"/>
      <c r="G14" s="100"/>
      <c r="H14" s="90"/>
      <c r="I14" s="90"/>
      <c r="J14" s="90"/>
      <c r="K14" s="90"/>
      <c r="L14" s="90"/>
      <c r="M14" s="90"/>
      <c r="N14" s="90"/>
      <c r="O14" s="90"/>
      <c r="P14" s="81"/>
    </row>
    <row r="15" spans="1:24" s="80" customFormat="1" ht="30.75" customHeight="1">
      <c r="A15" s="409"/>
      <c r="B15" s="401"/>
      <c r="C15" s="402"/>
      <c r="D15" s="401"/>
      <c r="E15" s="401"/>
      <c r="F15" s="100"/>
      <c r="G15" s="100"/>
      <c r="H15" s="90"/>
      <c r="I15" s="90"/>
      <c r="J15" s="90"/>
      <c r="K15" s="90"/>
      <c r="L15" s="90"/>
      <c r="M15" s="90"/>
      <c r="N15" s="90"/>
      <c r="O15" s="90"/>
      <c r="P15" s="81"/>
    </row>
    <row r="16" spans="1:24" s="80" customFormat="1" ht="30.75" customHeight="1">
      <c r="A16" s="409"/>
      <c r="B16" s="401"/>
      <c r="C16" s="402"/>
      <c r="D16" s="401"/>
      <c r="E16" s="401"/>
      <c r="F16" s="100"/>
      <c r="G16" s="100"/>
      <c r="H16" s="90"/>
      <c r="I16" s="90"/>
      <c r="J16" s="90"/>
      <c r="K16" s="90"/>
      <c r="L16" s="90"/>
      <c r="M16" s="90"/>
      <c r="N16" s="90"/>
      <c r="O16" s="90"/>
      <c r="P16" s="81"/>
    </row>
    <row r="17" spans="1:16" s="80" customFormat="1" ht="30.75" customHeight="1">
      <c r="A17" s="409"/>
      <c r="B17" s="401"/>
      <c r="C17" s="402"/>
      <c r="D17" s="401"/>
      <c r="E17" s="401"/>
      <c r="F17" s="100"/>
      <c r="G17" s="100"/>
      <c r="H17" s="90"/>
      <c r="I17" s="90"/>
      <c r="J17" s="90"/>
      <c r="K17" s="90"/>
      <c r="L17" s="90"/>
      <c r="M17" s="90"/>
      <c r="N17" s="90"/>
      <c r="O17" s="90"/>
      <c r="P17" s="81"/>
    </row>
    <row r="18" spans="1:16" s="80" customFormat="1" ht="30.75" customHeight="1">
      <c r="A18" s="409"/>
      <c r="B18" s="401"/>
      <c r="C18" s="402"/>
      <c r="D18" s="401"/>
      <c r="E18" s="401"/>
      <c r="F18" s="100"/>
      <c r="G18" s="100"/>
      <c r="H18" s="90"/>
      <c r="I18" s="90"/>
      <c r="J18" s="90"/>
      <c r="K18" s="90"/>
      <c r="L18" s="90"/>
      <c r="M18" s="90"/>
      <c r="N18" s="90"/>
      <c r="O18" s="90"/>
      <c r="P18" s="81"/>
    </row>
    <row r="19" spans="1:16" s="80" customFormat="1" ht="30.75" customHeight="1">
      <c r="A19" s="409"/>
      <c r="B19" s="401"/>
      <c r="C19" s="402"/>
      <c r="D19" s="401"/>
      <c r="E19" s="401"/>
      <c r="F19" s="100"/>
      <c r="G19" s="100"/>
      <c r="H19" s="90"/>
      <c r="I19" s="90"/>
      <c r="J19" s="90"/>
      <c r="K19" s="90"/>
      <c r="L19" s="90"/>
      <c r="M19" s="90"/>
      <c r="N19" s="90"/>
      <c r="O19" s="90"/>
      <c r="P19" s="81"/>
    </row>
    <row r="20" spans="1:16" s="80" customFormat="1" ht="30.75" customHeight="1">
      <c r="A20" s="409"/>
      <c r="B20" s="401"/>
      <c r="C20" s="402"/>
      <c r="D20" s="401"/>
      <c r="E20" s="401"/>
      <c r="F20" s="100"/>
      <c r="G20" s="100"/>
      <c r="H20" s="90"/>
      <c r="I20" s="90"/>
      <c r="J20" s="90"/>
      <c r="K20" s="90"/>
      <c r="L20" s="90"/>
      <c r="M20" s="90"/>
      <c r="N20" s="90"/>
      <c r="O20" s="90"/>
      <c r="P20" s="81"/>
    </row>
    <row r="21" spans="1:16" s="80" customFormat="1" ht="30.75" customHeight="1">
      <c r="A21" s="409"/>
      <c r="B21" s="401"/>
      <c r="C21" s="402"/>
      <c r="D21" s="401"/>
      <c r="E21" s="401"/>
      <c r="F21" s="100"/>
      <c r="G21" s="100"/>
      <c r="H21" s="90"/>
      <c r="I21" s="90"/>
      <c r="J21" s="90"/>
      <c r="K21" s="90"/>
      <c r="L21" s="90"/>
      <c r="M21" s="90"/>
      <c r="N21" s="90"/>
      <c r="O21" s="90"/>
      <c r="P21" s="81"/>
    </row>
    <row r="22" spans="1:16" s="80" customFormat="1" ht="30.75" customHeight="1">
      <c r="A22" s="409"/>
      <c r="B22" s="401"/>
      <c r="C22" s="402"/>
      <c r="D22" s="401"/>
      <c r="E22" s="401"/>
      <c r="F22" s="100"/>
      <c r="G22" s="100"/>
      <c r="H22" s="90"/>
      <c r="I22" s="90"/>
      <c r="J22" s="90"/>
      <c r="K22" s="90"/>
      <c r="L22" s="90"/>
      <c r="M22" s="90"/>
      <c r="N22" s="90"/>
      <c r="O22" s="90"/>
      <c r="P22" s="81"/>
    </row>
    <row r="23" spans="1:16" s="80" customFormat="1" ht="30.75" customHeight="1">
      <c r="A23" s="409"/>
      <c r="B23" s="401"/>
      <c r="C23" s="402"/>
      <c r="D23" s="401"/>
      <c r="E23" s="401"/>
      <c r="F23" s="100"/>
      <c r="G23" s="100"/>
      <c r="H23" s="90"/>
      <c r="I23" s="90"/>
      <c r="J23" s="90"/>
      <c r="K23" s="90"/>
      <c r="L23" s="90"/>
      <c r="M23" s="90"/>
      <c r="N23" s="90"/>
      <c r="O23" s="90"/>
      <c r="P23" s="81"/>
    </row>
    <row r="24" spans="1:16" s="80" customFormat="1" ht="30.75" customHeight="1">
      <c r="A24" s="409"/>
      <c r="B24" s="401"/>
      <c r="C24" s="402"/>
      <c r="D24" s="401"/>
      <c r="E24" s="401"/>
      <c r="F24" s="100"/>
      <c r="G24" s="100"/>
      <c r="H24" s="90"/>
      <c r="I24" s="90"/>
      <c r="J24" s="90"/>
      <c r="K24" s="90"/>
      <c r="L24" s="90"/>
      <c r="M24" s="90"/>
      <c r="N24" s="90"/>
      <c r="O24" s="90"/>
      <c r="P24" s="81"/>
    </row>
    <row r="25" spans="1:16" s="80" customFormat="1" ht="15" customHeight="1">
      <c r="A25" s="409"/>
      <c r="B25" s="401"/>
      <c r="C25" s="402"/>
      <c r="D25" s="401"/>
      <c r="E25" s="401"/>
      <c r="F25" s="101"/>
      <c r="G25" s="101"/>
      <c r="H25" s="90"/>
      <c r="I25" s="90"/>
      <c r="J25" s="90"/>
      <c r="K25" s="90"/>
      <c r="L25" s="90"/>
      <c r="M25" s="90"/>
      <c r="N25" s="90"/>
      <c r="O25" s="90"/>
      <c r="P25" s="81"/>
    </row>
    <row r="26" spans="1:16" s="80" customFormat="1" ht="33.75" customHeight="1">
      <c r="A26" s="409"/>
      <c r="B26" s="104">
        <v>2</v>
      </c>
      <c r="C26" s="128" t="s">
        <v>180</v>
      </c>
      <c r="D26" s="105">
        <v>0.5</v>
      </c>
      <c r="E26" s="105" t="s">
        <v>40</v>
      </c>
      <c r="F26" s="101" t="s">
        <v>177</v>
      </c>
      <c r="G26" s="101" t="s">
        <v>177</v>
      </c>
      <c r="H26" s="101">
        <v>4</v>
      </c>
      <c r="I26" s="101">
        <v>0</v>
      </c>
      <c r="J26" s="101">
        <v>30</v>
      </c>
      <c r="K26" s="101">
        <v>0</v>
      </c>
      <c r="L26" s="101">
        <v>0</v>
      </c>
      <c r="M26" s="101">
        <v>0</v>
      </c>
      <c r="N26" s="101">
        <v>0</v>
      </c>
      <c r="O26" s="100">
        <f t="shared" ref="O26:O27" si="0">SUM(H26:N26)</f>
        <v>34</v>
      </c>
      <c r="P26" s="108">
        <f t="shared" ref="P26:P27" si="1">D26*O26</f>
        <v>17</v>
      </c>
    </row>
    <row r="27" spans="1:16" s="80" customFormat="1" ht="27" customHeight="1">
      <c r="A27" s="409"/>
      <c r="B27" s="401">
        <v>3</v>
      </c>
      <c r="C27" s="406" t="s">
        <v>181</v>
      </c>
      <c r="D27" s="427">
        <v>1</v>
      </c>
      <c r="E27" s="424" t="s">
        <v>39</v>
      </c>
      <c r="F27" s="101" t="s">
        <v>189</v>
      </c>
      <c r="G27" s="101" t="s">
        <v>189</v>
      </c>
      <c r="H27" s="101">
        <v>57</v>
      </c>
      <c r="I27" s="101">
        <v>0</v>
      </c>
      <c r="J27" s="101">
        <v>7</v>
      </c>
      <c r="K27" s="101">
        <v>0</v>
      </c>
      <c r="L27" s="101">
        <v>0</v>
      </c>
      <c r="M27" s="101">
        <v>0</v>
      </c>
      <c r="N27" s="101">
        <v>0</v>
      </c>
      <c r="O27" s="100">
        <f t="shared" si="0"/>
        <v>64</v>
      </c>
      <c r="P27" s="108">
        <f t="shared" si="1"/>
        <v>64</v>
      </c>
    </row>
    <row r="28" spans="1:16" s="80" customFormat="1" ht="33.75" customHeight="1">
      <c r="A28" s="409"/>
      <c r="B28" s="401"/>
      <c r="C28" s="407"/>
      <c r="D28" s="428"/>
      <c r="E28" s="426"/>
      <c r="F28" s="101"/>
      <c r="G28" s="101"/>
      <c r="H28" s="95"/>
      <c r="I28" s="95"/>
      <c r="J28" s="95"/>
      <c r="K28" s="95"/>
      <c r="L28" s="95"/>
      <c r="M28" s="95"/>
      <c r="N28" s="95"/>
      <c r="O28" s="90"/>
      <c r="P28" s="81"/>
    </row>
    <row r="29" spans="1:16" s="80" customFormat="1" ht="31.5" customHeight="1">
      <c r="A29" s="409"/>
      <c r="B29" s="401">
        <v>4</v>
      </c>
      <c r="C29" s="433" t="s">
        <v>176</v>
      </c>
      <c r="D29" s="424">
        <v>13.75</v>
      </c>
      <c r="E29" s="424" t="s">
        <v>39</v>
      </c>
      <c r="F29" s="101" t="s">
        <v>179</v>
      </c>
      <c r="G29" s="101" t="s">
        <v>178</v>
      </c>
      <c r="H29" s="101">
        <v>0</v>
      </c>
      <c r="I29" s="101">
        <v>0</v>
      </c>
      <c r="J29" s="101">
        <v>80</v>
      </c>
      <c r="K29" s="101">
        <v>0</v>
      </c>
      <c r="L29" s="101">
        <v>0</v>
      </c>
      <c r="M29" s="101">
        <v>0</v>
      </c>
      <c r="N29" s="101">
        <v>0</v>
      </c>
      <c r="O29" s="100">
        <f>SUM(H29:N29)</f>
        <v>80</v>
      </c>
      <c r="P29" s="108">
        <f>D29*O29</f>
        <v>1100</v>
      </c>
    </row>
    <row r="30" spans="1:16" s="80" customFormat="1" ht="46.5" customHeight="1">
      <c r="A30" s="409"/>
      <c r="B30" s="401"/>
      <c r="C30" s="434"/>
      <c r="D30" s="425"/>
      <c r="E30" s="425"/>
      <c r="F30" s="101"/>
      <c r="G30" s="101"/>
      <c r="H30" s="95"/>
      <c r="I30" s="95"/>
      <c r="J30" s="95"/>
      <c r="K30" s="95"/>
      <c r="L30" s="95"/>
      <c r="M30" s="95"/>
      <c r="N30" s="95"/>
      <c r="O30" s="90"/>
      <c r="P30" s="81"/>
    </row>
    <row r="31" spans="1:16" s="80" customFormat="1" ht="37.5" customHeight="1">
      <c r="A31" s="409"/>
      <c r="B31" s="401"/>
      <c r="C31" s="434"/>
      <c r="D31" s="425"/>
      <c r="E31" s="425"/>
      <c r="F31" s="101"/>
      <c r="G31" s="101"/>
      <c r="H31" s="95"/>
      <c r="I31" s="95"/>
      <c r="J31" s="95"/>
      <c r="K31" s="95"/>
      <c r="L31" s="95"/>
      <c r="M31" s="95"/>
      <c r="N31" s="95"/>
      <c r="O31" s="90"/>
      <c r="P31" s="81"/>
    </row>
    <row r="32" spans="1:16" s="80" customFormat="1" ht="33.75" customHeight="1">
      <c r="A32" s="409"/>
      <c r="B32" s="401"/>
      <c r="C32" s="434"/>
      <c r="D32" s="425"/>
      <c r="E32" s="425"/>
      <c r="F32" s="101"/>
      <c r="G32" s="101"/>
      <c r="H32" s="95"/>
      <c r="I32" s="95"/>
      <c r="J32" s="95"/>
      <c r="K32" s="95"/>
      <c r="L32" s="95"/>
      <c r="M32" s="95"/>
      <c r="N32" s="95"/>
      <c r="O32" s="90"/>
      <c r="P32" s="81"/>
    </row>
    <row r="33" spans="1:24" s="80" customFormat="1" ht="38.25" customHeight="1">
      <c r="A33" s="409"/>
      <c r="B33" s="401"/>
      <c r="C33" s="434"/>
      <c r="D33" s="425"/>
      <c r="E33" s="425"/>
      <c r="F33" s="101"/>
      <c r="G33" s="101"/>
      <c r="H33" s="95"/>
      <c r="I33" s="95"/>
      <c r="J33" s="95"/>
      <c r="K33" s="95"/>
      <c r="L33" s="95"/>
      <c r="M33" s="95"/>
      <c r="N33" s="95"/>
      <c r="O33" s="90"/>
      <c r="P33" s="81"/>
    </row>
    <row r="34" spans="1:24" s="80" customFormat="1" ht="36" customHeight="1">
      <c r="A34" s="409"/>
      <c r="B34" s="401"/>
      <c r="C34" s="434"/>
      <c r="D34" s="425"/>
      <c r="E34" s="425"/>
      <c r="F34" s="101"/>
      <c r="G34" s="101"/>
      <c r="H34" s="95"/>
      <c r="I34" s="95"/>
      <c r="J34" s="95"/>
      <c r="K34" s="95"/>
      <c r="L34" s="95"/>
      <c r="M34" s="95"/>
      <c r="N34" s="95"/>
      <c r="O34" s="90"/>
      <c r="P34" s="81"/>
    </row>
    <row r="35" spans="1:24" s="80" customFormat="1" ht="20.25" customHeight="1">
      <c r="A35" s="409"/>
      <c r="B35" s="401"/>
      <c r="C35" s="434"/>
      <c r="D35" s="425"/>
      <c r="E35" s="425"/>
      <c r="F35" s="101"/>
      <c r="G35" s="101"/>
      <c r="H35" s="95"/>
      <c r="I35" s="95"/>
      <c r="J35" s="95"/>
      <c r="K35" s="95"/>
      <c r="L35" s="95"/>
      <c r="M35" s="95"/>
      <c r="N35" s="95"/>
      <c r="O35" s="90"/>
      <c r="P35" s="81"/>
    </row>
    <row r="36" spans="1:24" s="80" customFormat="1" ht="22.5" customHeight="1">
      <c r="A36" s="409"/>
      <c r="B36" s="401"/>
      <c r="C36" s="434"/>
      <c r="D36" s="425"/>
      <c r="E36" s="425"/>
      <c r="F36" s="101"/>
      <c r="G36" s="101"/>
      <c r="H36" s="95"/>
      <c r="I36" s="95"/>
      <c r="J36" s="95"/>
      <c r="K36" s="95"/>
      <c r="L36" s="95"/>
      <c r="M36" s="95"/>
      <c r="N36" s="95"/>
      <c r="O36" s="90"/>
      <c r="P36" s="81"/>
    </row>
    <row r="37" spans="1:24" s="80" customFormat="1" ht="22.5" customHeight="1">
      <c r="A37" s="409"/>
      <c r="B37" s="401"/>
      <c r="C37" s="434"/>
      <c r="D37" s="425"/>
      <c r="E37" s="425"/>
      <c r="F37" s="101"/>
      <c r="G37" s="101"/>
      <c r="H37" s="95"/>
      <c r="I37" s="95"/>
      <c r="J37" s="95"/>
      <c r="K37" s="95"/>
      <c r="L37" s="95"/>
      <c r="M37" s="95"/>
      <c r="N37" s="95"/>
      <c r="O37" s="90"/>
      <c r="P37" s="81"/>
    </row>
    <row r="38" spans="1:24" s="80" customFormat="1" ht="22.5" customHeight="1">
      <c r="A38" s="409"/>
      <c r="B38" s="401"/>
      <c r="C38" s="434"/>
      <c r="D38" s="425"/>
      <c r="E38" s="425"/>
      <c r="F38" s="101"/>
      <c r="G38" s="101"/>
      <c r="H38" s="95"/>
      <c r="I38" s="95"/>
      <c r="J38" s="95"/>
      <c r="K38" s="95"/>
      <c r="L38" s="95"/>
      <c r="M38" s="95"/>
      <c r="N38" s="95"/>
      <c r="O38" s="90"/>
      <c r="P38" s="81"/>
    </row>
    <row r="39" spans="1:24" s="80" customFormat="1" ht="19.5" customHeight="1">
      <c r="A39" s="409"/>
      <c r="B39" s="401"/>
      <c r="C39" s="435"/>
      <c r="D39" s="426"/>
      <c r="E39" s="426"/>
      <c r="F39" s="101"/>
      <c r="G39" s="101"/>
      <c r="H39" s="95"/>
      <c r="I39" s="95"/>
      <c r="J39" s="95"/>
      <c r="K39" s="95"/>
      <c r="L39" s="95"/>
      <c r="M39" s="95"/>
      <c r="N39" s="95"/>
      <c r="O39" s="90"/>
      <c r="P39" s="81"/>
    </row>
    <row r="40" spans="1:24" s="80" customFormat="1" ht="20.25" customHeight="1">
      <c r="A40" s="409"/>
      <c r="B40" s="104">
        <v>5</v>
      </c>
      <c r="C40" s="129" t="s">
        <v>182</v>
      </c>
      <c r="D40" s="104">
        <v>0.5</v>
      </c>
      <c r="E40" s="104" t="s">
        <v>40</v>
      </c>
      <c r="F40" s="101" t="s">
        <v>184</v>
      </c>
      <c r="G40" s="101" t="s">
        <v>184</v>
      </c>
      <c r="H40" s="101">
        <v>2</v>
      </c>
      <c r="I40" s="101">
        <v>0</v>
      </c>
      <c r="J40" s="101">
        <v>27</v>
      </c>
      <c r="K40" s="101">
        <v>0</v>
      </c>
      <c r="L40" s="101">
        <v>0</v>
      </c>
      <c r="M40" s="101">
        <v>0</v>
      </c>
      <c r="N40" s="101">
        <v>0</v>
      </c>
      <c r="O40" s="100">
        <f t="shared" ref="O40:O42" si="2">SUM(H40:N40)</f>
        <v>29</v>
      </c>
      <c r="P40" s="108">
        <f>D40*O40</f>
        <v>14.5</v>
      </c>
    </row>
    <row r="41" spans="1:24" s="80" customFormat="1" ht="36.75" customHeight="1">
      <c r="A41" s="409"/>
      <c r="B41" s="104">
        <v>6</v>
      </c>
      <c r="C41" s="129" t="s">
        <v>183</v>
      </c>
      <c r="D41" s="104">
        <v>0.5</v>
      </c>
      <c r="E41" s="104" t="s">
        <v>40</v>
      </c>
      <c r="F41" s="101" t="s">
        <v>185</v>
      </c>
      <c r="G41" s="101" t="s">
        <v>185</v>
      </c>
      <c r="H41" s="101">
        <v>1</v>
      </c>
      <c r="I41" s="101">
        <v>0</v>
      </c>
      <c r="J41" s="101">
        <v>40</v>
      </c>
      <c r="K41" s="101">
        <v>0</v>
      </c>
      <c r="L41" s="101">
        <v>0</v>
      </c>
      <c r="M41" s="101">
        <v>0</v>
      </c>
      <c r="N41" s="101">
        <v>0</v>
      </c>
      <c r="O41" s="100">
        <f t="shared" si="2"/>
        <v>41</v>
      </c>
      <c r="P41" s="108">
        <f>D41*O41</f>
        <v>20.5</v>
      </c>
    </row>
    <row r="42" spans="1:24" s="80" customFormat="1" ht="51.75" customHeight="1">
      <c r="A42" s="409"/>
      <c r="B42" s="104">
        <v>7</v>
      </c>
      <c r="C42" s="129" t="s">
        <v>186</v>
      </c>
      <c r="D42" s="104">
        <v>0.5</v>
      </c>
      <c r="E42" s="94" t="s">
        <v>40</v>
      </c>
      <c r="F42" s="104" t="s">
        <v>187</v>
      </c>
      <c r="G42" s="101" t="s">
        <v>187</v>
      </c>
      <c r="H42" s="101">
        <v>5</v>
      </c>
      <c r="I42" s="101">
        <v>0</v>
      </c>
      <c r="J42" s="101">
        <v>85</v>
      </c>
      <c r="K42" s="101">
        <v>0</v>
      </c>
      <c r="L42" s="101">
        <v>0</v>
      </c>
      <c r="M42" s="101">
        <v>0</v>
      </c>
      <c r="N42" s="101">
        <v>0</v>
      </c>
      <c r="O42" s="100">
        <f t="shared" si="2"/>
        <v>90</v>
      </c>
      <c r="P42" s="108">
        <f>D42*O42</f>
        <v>45</v>
      </c>
    </row>
    <row r="43" spans="1:24" s="80" customFormat="1">
      <c r="A43" s="409"/>
      <c r="B43" s="120"/>
      <c r="C43" s="130" t="s">
        <v>173</v>
      </c>
      <c r="D43" s="102">
        <f>SUM(D6:D42)</f>
        <v>41.75</v>
      </c>
      <c r="E43" s="102"/>
      <c r="F43" s="106"/>
      <c r="G43" s="106"/>
      <c r="H43" s="102">
        <f t="shared" ref="H43:P43" si="3">SUM(H6:H42)</f>
        <v>69</v>
      </c>
      <c r="I43" s="102">
        <f t="shared" si="3"/>
        <v>0</v>
      </c>
      <c r="J43" s="102">
        <f t="shared" si="3"/>
        <v>373</v>
      </c>
      <c r="K43" s="102">
        <f t="shared" si="3"/>
        <v>0</v>
      </c>
      <c r="L43" s="102">
        <f t="shared" si="3"/>
        <v>0</v>
      </c>
      <c r="M43" s="102">
        <f t="shared" si="3"/>
        <v>0</v>
      </c>
      <c r="N43" s="102">
        <f t="shared" si="3"/>
        <v>0</v>
      </c>
      <c r="O43" s="102">
        <f t="shared" si="3"/>
        <v>442</v>
      </c>
      <c r="P43" s="107">
        <f t="shared" si="3"/>
        <v>3861</v>
      </c>
    </row>
    <row r="44" spans="1:24" s="80" customFormat="1">
      <c r="A44" s="410"/>
      <c r="B44" s="120"/>
      <c r="C44" s="130" t="s">
        <v>175</v>
      </c>
      <c r="D44" s="107">
        <f>D43</f>
        <v>41.75</v>
      </c>
      <c r="E44" s="102"/>
      <c r="F44" s="106"/>
      <c r="G44" s="106"/>
      <c r="H44" s="116">
        <f>H43</f>
        <v>69</v>
      </c>
      <c r="I44" s="116">
        <f t="shared" ref="I44:K44" si="4">I43</f>
        <v>0</v>
      </c>
      <c r="J44" s="116">
        <f t="shared" si="4"/>
        <v>373</v>
      </c>
      <c r="K44" s="116">
        <f t="shared" si="4"/>
        <v>0</v>
      </c>
      <c r="L44" s="116">
        <f>L43</f>
        <v>0</v>
      </c>
      <c r="M44" s="116">
        <f t="shared" ref="M44" si="5">M43</f>
        <v>0</v>
      </c>
      <c r="N44" s="116">
        <f t="shared" ref="N44" si="6">N43</f>
        <v>0</v>
      </c>
      <c r="O44" s="116">
        <f>O43</f>
        <v>442</v>
      </c>
      <c r="P44" s="107">
        <f t="shared" ref="P44" si="7">P43</f>
        <v>3861</v>
      </c>
    </row>
    <row r="45" spans="1:24" ht="30.75" customHeight="1">
      <c r="A45" s="411" t="s">
        <v>14</v>
      </c>
      <c r="B45" s="401">
        <v>8</v>
      </c>
      <c r="C45" s="402" t="s">
        <v>188</v>
      </c>
      <c r="D45" s="401">
        <v>25</v>
      </c>
      <c r="E45" s="401" t="s">
        <v>39</v>
      </c>
      <c r="F45" s="101" t="s">
        <v>177</v>
      </c>
      <c r="G45" s="101" t="s">
        <v>178</v>
      </c>
      <c r="H45" s="101">
        <v>0</v>
      </c>
      <c r="I45" s="101">
        <v>0</v>
      </c>
      <c r="J45" s="101">
        <v>133</v>
      </c>
      <c r="K45" s="101">
        <v>0</v>
      </c>
      <c r="L45" s="101">
        <v>0</v>
      </c>
      <c r="M45" s="101">
        <v>0</v>
      </c>
      <c r="N45" s="101">
        <v>0</v>
      </c>
      <c r="O45" s="101">
        <f t="shared" ref="O45" si="8">SUM(H45:N45)</f>
        <v>133</v>
      </c>
      <c r="P45" s="108">
        <f>D45*O45</f>
        <v>3325</v>
      </c>
      <c r="U45" s="79"/>
      <c r="W45" s="79"/>
      <c r="X45" s="79"/>
    </row>
    <row r="46" spans="1:24" ht="30.75" customHeight="1">
      <c r="A46" s="412"/>
      <c r="B46" s="401"/>
      <c r="C46" s="402"/>
      <c r="D46" s="401"/>
      <c r="E46" s="401"/>
      <c r="F46" s="95"/>
      <c r="G46" s="95"/>
      <c r="H46" s="90"/>
      <c r="I46" s="90"/>
      <c r="J46" s="90"/>
      <c r="K46" s="90"/>
      <c r="L46" s="90"/>
      <c r="M46" s="90"/>
      <c r="N46" s="90"/>
      <c r="O46" s="90"/>
      <c r="P46" s="81"/>
      <c r="U46" s="79"/>
      <c r="W46" s="79"/>
      <c r="X46" s="79"/>
    </row>
    <row r="47" spans="1:24" ht="30.75" customHeight="1">
      <c r="A47" s="412"/>
      <c r="B47" s="401"/>
      <c r="C47" s="402"/>
      <c r="D47" s="401"/>
      <c r="E47" s="401"/>
      <c r="F47" s="95"/>
      <c r="G47" s="95"/>
      <c r="H47" s="90"/>
      <c r="I47" s="90"/>
      <c r="J47" s="90"/>
      <c r="K47" s="90"/>
      <c r="L47" s="90"/>
      <c r="M47" s="90"/>
      <c r="N47" s="90"/>
      <c r="O47" s="90"/>
      <c r="P47" s="81"/>
      <c r="U47" s="79"/>
      <c r="W47" s="79"/>
      <c r="X47" s="79"/>
    </row>
    <row r="48" spans="1:24" ht="30.75" customHeight="1">
      <c r="A48" s="412"/>
      <c r="B48" s="401"/>
      <c r="C48" s="402"/>
      <c r="D48" s="401"/>
      <c r="E48" s="401"/>
      <c r="F48" s="95"/>
      <c r="G48" s="95"/>
      <c r="H48" s="90"/>
      <c r="I48" s="90"/>
      <c r="J48" s="90"/>
      <c r="K48" s="90"/>
      <c r="L48" s="90"/>
      <c r="M48" s="90"/>
      <c r="N48" s="90"/>
      <c r="O48" s="90"/>
      <c r="P48" s="81"/>
      <c r="U48" s="79"/>
      <c r="W48" s="79"/>
      <c r="X48" s="79"/>
    </row>
    <row r="49" spans="1:24" ht="30.75" customHeight="1">
      <c r="A49" s="412"/>
      <c r="B49" s="401"/>
      <c r="C49" s="402"/>
      <c r="D49" s="401"/>
      <c r="E49" s="401"/>
      <c r="F49" s="95"/>
      <c r="G49" s="95"/>
      <c r="H49" s="90"/>
      <c r="I49" s="90"/>
      <c r="J49" s="90"/>
      <c r="K49" s="90"/>
      <c r="L49" s="90"/>
      <c r="M49" s="90"/>
      <c r="N49" s="90"/>
      <c r="O49" s="90"/>
      <c r="P49" s="81"/>
      <c r="U49" s="79"/>
      <c r="W49" s="79"/>
      <c r="X49" s="79"/>
    </row>
    <row r="50" spans="1:24" ht="30.75" customHeight="1">
      <c r="A50" s="412"/>
      <c r="B50" s="401"/>
      <c r="C50" s="402"/>
      <c r="D50" s="401"/>
      <c r="E50" s="401"/>
      <c r="F50" s="95"/>
      <c r="G50" s="95"/>
      <c r="H50" s="90"/>
      <c r="I50" s="90"/>
      <c r="J50" s="90"/>
      <c r="K50" s="90"/>
      <c r="L50" s="90"/>
      <c r="M50" s="90"/>
      <c r="N50" s="90"/>
      <c r="O50" s="90"/>
      <c r="P50" s="81"/>
      <c r="U50" s="79"/>
      <c r="W50" s="79"/>
      <c r="X50" s="79"/>
    </row>
    <row r="51" spans="1:24" ht="30.75" customHeight="1">
      <c r="A51" s="412"/>
      <c r="B51" s="401"/>
      <c r="C51" s="402"/>
      <c r="D51" s="401"/>
      <c r="E51" s="401"/>
      <c r="F51" s="95"/>
      <c r="G51" s="95"/>
      <c r="H51" s="90"/>
      <c r="I51" s="90"/>
      <c r="J51" s="90"/>
      <c r="K51" s="90"/>
      <c r="L51" s="90"/>
      <c r="M51" s="90"/>
      <c r="N51" s="90"/>
      <c r="O51" s="90"/>
      <c r="P51" s="81"/>
      <c r="U51" s="79"/>
      <c r="W51" s="79"/>
      <c r="X51" s="79"/>
    </row>
    <row r="52" spans="1:24" ht="30.75" customHeight="1">
      <c r="A52" s="412"/>
      <c r="B52" s="401"/>
      <c r="C52" s="402"/>
      <c r="D52" s="401"/>
      <c r="E52" s="401"/>
      <c r="F52" s="95"/>
      <c r="G52" s="95"/>
      <c r="H52" s="90"/>
      <c r="I52" s="90"/>
      <c r="J52" s="90"/>
      <c r="K52" s="90"/>
      <c r="L52" s="90"/>
      <c r="M52" s="90"/>
      <c r="N52" s="90"/>
      <c r="O52" s="90"/>
      <c r="P52" s="81"/>
      <c r="U52" s="79"/>
      <c r="W52" s="79"/>
      <c r="X52" s="79"/>
    </row>
    <row r="53" spans="1:24" ht="30.75" customHeight="1">
      <c r="A53" s="412"/>
      <c r="B53" s="401"/>
      <c r="C53" s="402"/>
      <c r="D53" s="401"/>
      <c r="E53" s="401"/>
      <c r="F53" s="95"/>
      <c r="G53" s="95"/>
      <c r="H53" s="90"/>
      <c r="I53" s="90"/>
      <c r="J53" s="90"/>
      <c r="K53" s="90"/>
      <c r="L53" s="90"/>
      <c r="M53" s="90"/>
      <c r="N53" s="90"/>
      <c r="O53" s="90"/>
      <c r="P53" s="81"/>
      <c r="U53" s="79"/>
      <c r="W53" s="79"/>
      <c r="X53" s="79"/>
    </row>
    <row r="54" spans="1:24" ht="30.75" customHeight="1">
      <c r="A54" s="412"/>
      <c r="B54" s="401"/>
      <c r="C54" s="402"/>
      <c r="D54" s="401"/>
      <c r="E54" s="401"/>
      <c r="F54" s="95"/>
      <c r="G54" s="95"/>
      <c r="H54" s="90"/>
      <c r="I54" s="90"/>
      <c r="J54" s="90"/>
      <c r="K54" s="90"/>
      <c r="L54" s="90"/>
      <c r="M54" s="90"/>
      <c r="N54" s="90"/>
      <c r="O54" s="90"/>
      <c r="P54" s="81"/>
      <c r="U54" s="79"/>
      <c r="W54" s="79"/>
      <c r="X54" s="79"/>
    </row>
    <row r="55" spans="1:24" ht="30.75" customHeight="1">
      <c r="A55" s="412"/>
      <c r="B55" s="401"/>
      <c r="C55" s="402"/>
      <c r="D55" s="401"/>
      <c r="E55" s="401"/>
      <c r="F55" s="95"/>
      <c r="G55" s="95"/>
      <c r="H55" s="90"/>
      <c r="I55" s="90"/>
      <c r="J55" s="90"/>
      <c r="K55" s="90"/>
      <c r="L55" s="90"/>
      <c r="M55" s="90"/>
      <c r="N55" s="90"/>
      <c r="O55" s="90"/>
      <c r="P55" s="81"/>
      <c r="U55" s="79"/>
      <c r="W55" s="79"/>
      <c r="X55" s="79"/>
    </row>
    <row r="56" spans="1:24" ht="30.75" customHeight="1">
      <c r="A56" s="412"/>
      <c r="B56" s="401"/>
      <c r="C56" s="402"/>
      <c r="D56" s="401"/>
      <c r="E56" s="401"/>
      <c r="F56" s="95"/>
      <c r="G56" s="95"/>
      <c r="H56" s="90"/>
      <c r="I56" s="90"/>
      <c r="J56" s="90"/>
      <c r="K56" s="90"/>
      <c r="L56" s="90"/>
      <c r="M56" s="90"/>
      <c r="N56" s="90"/>
      <c r="O56" s="90"/>
      <c r="P56" s="81"/>
      <c r="U56" s="79"/>
      <c r="W56" s="79"/>
      <c r="X56" s="79"/>
    </row>
    <row r="57" spans="1:24" ht="30.75" customHeight="1">
      <c r="A57" s="412"/>
      <c r="B57" s="401"/>
      <c r="C57" s="402"/>
      <c r="D57" s="401"/>
      <c r="E57" s="401"/>
      <c r="F57" s="95"/>
      <c r="G57" s="95"/>
      <c r="H57" s="90"/>
      <c r="I57" s="90"/>
      <c r="J57" s="90"/>
      <c r="K57" s="90"/>
      <c r="L57" s="90"/>
      <c r="M57" s="90"/>
      <c r="N57" s="90"/>
      <c r="O57" s="90"/>
      <c r="P57" s="81"/>
      <c r="U57" s="79"/>
      <c r="W57" s="79"/>
      <c r="X57" s="79"/>
    </row>
    <row r="58" spans="1:24" ht="30.75" customHeight="1">
      <c r="A58" s="412"/>
      <c r="B58" s="401"/>
      <c r="C58" s="402"/>
      <c r="D58" s="401"/>
      <c r="E58" s="401"/>
      <c r="F58" s="95"/>
      <c r="G58" s="95"/>
      <c r="H58" s="90"/>
      <c r="I58" s="90"/>
      <c r="J58" s="90"/>
      <c r="K58" s="90"/>
      <c r="L58" s="90"/>
      <c r="M58" s="90"/>
      <c r="N58" s="90"/>
      <c r="O58" s="90"/>
      <c r="P58" s="81"/>
      <c r="U58" s="79"/>
      <c r="W58" s="79"/>
      <c r="X58" s="79"/>
    </row>
    <row r="59" spans="1:24" ht="30.75" customHeight="1">
      <c r="A59" s="412"/>
      <c r="B59" s="401"/>
      <c r="C59" s="402"/>
      <c r="D59" s="401"/>
      <c r="E59" s="401"/>
      <c r="F59" s="95"/>
      <c r="G59" s="95"/>
      <c r="H59" s="90"/>
      <c r="I59" s="90"/>
      <c r="J59" s="90"/>
      <c r="K59" s="90"/>
      <c r="L59" s="90"/>
      <c r="M59" s="90"/>
      <c r="N59" s="90"/>
      <c r="O59" s="90"/>
      <c r="P59" s="81"/>
      <c r="U59" s="79"/>
      <c r="W59" s="79"/>
      <c r="X59" s="79"/>
    </row>
    <row r="60" spans="1:24" ht="30.75" customHeight="1">
      <c r="A60" s="412"/>
      <c r="B60" s="401"/>
      <c r="C60" s="402"/>
      <c r="D60" s="401"/>
      <c r="E60" s="401"/>
      <c r="F60" s="95"/>
      <c r="G60" s="95"/>
      <c r="H60" s="90"/>
      <c r="I60" s="90"/>
      <c r="J60" s="90"/>
      <c r="K60" s="90"/>
      <c r="L60" s="90"/>
      <c r="M60" s="90"/>
      <c r="N60" s="90"/>
      <c r="O60" s="90"/>
      <c r="P60" s="81"/>
      <c r="U60" s="79"/>
      <c r="W60" s="79"/>
      <c r="X60" s="79"/>
    </row>
    <row r="61" spans="1:24" ht="30.75" customHeight="1">
      <c r="A61" s="412"/>
      <c r="B61" s="401"/>
      <c r="C61" s="402"/>
      <c r="D61" s="401"/>
      <c r="E61" s="401"/>
      <c r="F61" s="95"/>
      <c r="G61" s="95"/>
      <c r="H61" s="90"/>
      <c r="I61" s="90"/>
      <c r="J61" s="90"/>
      <c r="K61" s="90"/>
      <c r="L61" s="90"/>
      <c r="M61" s="90"/>
      <c r="N61" s="90"/>
      <c r="O61" s="90"/>
      <c r="P61" s="81"/>
      <c r="U61" s="79"/>
      <c r="W61" s="79"/>
      <c r="X61" s="79"/>
    </row>
    <row r="62" spans="1:24" ht="30.75" customHeight="1">
      <c r="A62" s="412"/>
      <c r="B62" s="401"/>
      <c r="C62" s="402"/>
      <c r="D62" s="401"/>
      <c r="E62" s="401"/>
      <c r="F62" s="95"/>
      <c r="G62" s="95"/>
      <c r="H62" s="90"/>
      <c r="I62" s="90"/>
      <c r="J62" s="90"/>
      <c r="K62" s="90"/>
      <c r="L62" s="90"/>
      <c r="M62" s="90"/>
      <c r="N62" s="90"/>
      <c r="O62" s="90"/>
      <c r="P62" s="81"/>
      <c r="U62" s="79"/>
      <c r="W62" s="79"/>
      <c r="X62" s="79"/>
    </row>
    <row r="63" spans="1:24" ht="30.75" customHeight="1">
      <c r="A63" s="412"/>
      <c r="B63" s="401"/>
      <c r="C63" s="402"/>
      <c r="D63" s="401"/>
      <c r="E63" s="401"/>
      <c r="F63" s="95"/>
      <c r="G63" s="95"/>
      <c r="H63" s="90"/>
      <c r="I63" s="90"/>
      <c r="J63" s="90"/>
      <c r="K63" s="90"/>
      <c r="L63" s="90"/>
      <c r="M63" s="90"/>
      <c r="N63" s="90"/>
      <c r="O63" s="90"/>
      <c r="P63" s="81"/>
      <c r="U63" s="79"/>
      <c r="W63" s="79"/>
      <c r="X63" s="79"/>
    </row>
    <row r="64" spans="1:24" ht="30.75" customHeight="1">
      <c r="A64" s="412"/>
      <c r="B64" s="401"/>
      <c r="C64" s="402"/>
      <c r="D64" s="401"/>
      <c r="E64" s="401"/>
      <c r="F64" s="95"/>
      <c r="G64" s="95"/>
      <c r="H64" s="90"/>
      <c r="I64" s="90"/>
      <c r="J64" s="90"/>
      <c r="K64" s="90"/>
      <c r="L64" s="90"/>
      <c r="M64" s="90"/>
      <c r="N64" s="90"/>
      <c r="O64" s="90"/>
      <c r="P64" s="81"/>
      <c r="U64" s="79"/>
      <c r="W64" s="79"/>
      <c r="X64" s="79"/>
    </row>
    <row r="65" spans="1:24" ht="30.75" customHeight="1">
      <c r="A65" s="412"/>
      <c r="B65" s="401"/>
      <c r="C65" s="402"/>
      <c r="D65" s="401"/>
      <c r="E65" s="401"/>
      <c r="F65" s="95"/>
      <c r="G65" s="95"/>
      <c r="H65" s="90"/>
      <c r="I65" s="90"/>
      <c r="J65" s="90"/>
      <c r="K65" s="90"/>
      <c r="L65" s="90"/>
      <c r="M65" s="90"/>
      <c r="N65" s="90"/>
      <c r="O65" s="90"/>
      <c r="P65" s="81"/>
      <c r="U65" s="79"/>
      <c r="W65" s="79"/>
      <c r="X65" s="79"/>
    </row>
    <row r="66" spans="1:24" ht="30.75" customHeight="1">
      <c r="A66" s="412"/>
      <c r="B66" s="401"/>
      <c r="C66" s="402"/>
      <c r="D66" s="401"/>
      <c r="E66" s="401"/>
      <c r="F66" s="95"/>
      <c r="G66" s="95"/>
      <c r="H66" s="90"/>
      <c r="I66" s="90"/>
      <c r="J66" s="90"/>
      <c r="K66" s="90"/>
      <c r="L66" s="90"/>
      <c r="M66" s="90"/>
      <c r="N66" s="90"/>
      <c r="O66" s="90"/>
      <c r="P66" s="81"/>
      <c r="U66" s="79"/>
      <c r="W66" s="79"/>
      <c r="X66" s="79"/>
    </row>
    <row r="67" spans="1:24" ht="30.75" customHeight="1">
      <c r="A67" s="412"/>
      <c r="B67" s="401"/>
      <c r="C67" s="402"/>
      <c r="D67" s="401"/>
      <c r="E67" s="401"/>
      <c r="F67" s="95"/>
      <c r="G67" s="95"/>
      <c r="H67" s="90"/>
      <c r="I67" s="90"/>
      <c r="J67" s="90"/>
      <c r="K67" s="90"/>
      <c r="L67" s="90"/>
      <c r="M67" s="90"/>
      <c r="N67" s="90"/>
      <c r="O67" s="90"/>
      <c r="P67" s="81"/>
      <c r="U67" s="79"/>
      <c r="W67" s="79"/>
      <c r="X67" s="79"/>
    </row>
    <row r="68" spans="1:24" ht="30.75" customHeight="1">
      <c r="A68" s="412"/>
      <c r="B68" s="401"/>
      <c r="C68" s="402"/>
      <c r="D68" s="401"/>
      <c r="E68" s="401"/>
      <c r="F68" s="95"/>
      <c r="G68" s="95"/>
      <c r="H68" s="90"/>
      <c r="I68" s="90"/>
      <c r="J68" s="90"/>
      <c r="K68" s="90"/>
      <c r="L68" s="90"/>
      <c r="M68" s="90"/>
      <c r="N68" s="90"/>
      <c r="O68" s="90"/>
      <c r="P68" s="81"/>
      <c r="U68" s="79"/>
      <c r="W68" s="79"/>
      <c r="X68" s="79"/>
    </row>
    <row r="69" spans="1:24" ht="30.75" customHeight="1">
      <c r="A69" s="412"/>
      <c r="B69" s="401"/>
      <c r="C69" s="402"/>
      <c r="D69" s="401"/>
      <c r="E69" s="401"/>
      <c r="F69" s="95"/>
      <c r="G69" s="95"/>
      <c r="H69" s="90"/>
      <c r="I69" s="90"/>
      <c r="J69" s="90"/>
      <c r="K69" s="90"/>
      <c r="L69" s="90"/>
      <c r="M69" s="90"/>
      <c r="N69" s="90"/>
      <c r="O69" s="90"/>
      <c r="P69" s="81"/>
      <c r="U69" s="79"/>
      <c r="W69" s="79"/>
      <c r="X69" s="79"/>
    </row>
    <row r="70" spans="1:24" ht="39" customHeight="1">
      <c r="A70" s="412"/>
      <c r="B70" s="401"/>
      <c r="C70" s="402"/>
      <c r="D70" s="401"/>
      <c r="E70" s="401"/>
      <c r="F70" s="95"/>
      <c r="G70" s="95"/>
      <c r="H70" s="90"/>
      <c r="I70" s="90"/>
      <c r="J70" s="90"/>
      <c r="K70" s="90"/>
      <c r="L70" s="90"/>
      <c r="M70" s="90"/>
      <c r="N70" s="90"/>
      <c r="O70" s="90"/>
      <c r="P70" s="81"/>
      <c r="U70" s="79"/>
      <c r="W70" s="79"/>
      <c r="X70" s="79"/>
    </row>
    <row r="71" spans="1:24" ht="30.75" customHeight="1">
      <c r="A71" s="412"/>
      <c r="B71" s="401"/>
      <c r="C71" s="402"/>
      <c r="D71" s="401"/>
      <c r="E71" s="401"/>
      <c r="F71" s="95"/>
      <c r="G71" s="95"/>
      <c r="H71" s="90"/>
      <c r="I71" s="90"/>
      <c r="J71" s="90"/>
      <c r="K71" s="90"/>
      <c r="L71" s="90"/>
      <c r="M71" s="90"/>
      <c r="N71" s="90"/>
      <c r="O71" s="90"/>
      <c r="P71" s="81"/>
      <c r="U71" s="79"/>
      <c r="W71" s="79"/>
      <c r="X71" s="79"/>
    </row>
    <row r="72" spans="1:24" ht="30.75" customHeight="1">
      <c r="A72" s="412"/>
      <c r="B72" s="401"/>
      <c r="C72" s="402"/>
      <c r="D72" s="401"/>
      <c r="E72" s="401"/>
      <c r="F72" s="95"/>
      <c r="G72" s="95"/>
      <c r="H72" s="90"/>
      <c r="I72" s="90"/>
      <c r="J72" s="90"/>
      <c r="K72" s="90"/>
      <c r="L72" s="90"/>
      <c r="M72" s="90"/>
      <c r="N72" s="90"/>
      <c r="O72" s="90"/>
      <c r="P72" s="81"/>
      <c r="U72" s="79"/>
      <c r="W72" s="79"/>
      <c r="X72" s="79"/>
    </row>
    <row r="73" spans="1:24" ht="30.75" customHeight="1">
      <c r="A73" s="412"/>
      <c r="B73" s="401"/>
      <c r="C73" s="402"/>
      <c r="D73" s="401"/>
      <c r="E73" s="401"/>
      <c r="F73" s="95"/>
      <c r="G73" s="95"/>
      <c r="H73" s="90"/>
      <c r="I73" s="90"/>
      <c r="J73" s="90"/>
      <c r="K73" s="90"/>
      <c r="L73" s="90"/>
      <c r="M73" s="90"/>
      <c r="N73" s="90"/>
      <c r="O73" s="90"/>
      <c r="P73" s="81"/>
      <c r="U73" s="79"/>
      <c r="W73" s="79"/>
      <c r="X73" s="79"/>
    </row>
    <row r="74" spans="1:24" ht="48.75" customHeight="1">
      <c r="A74" s="412"/>
      <c r="B74" s="401"/>
      <c r="C74" s="402"/>
      <c r="D74" s="401"/>
      <c r="E74" s="401"/>
      <c r="F74" s="95"/>
      <c r="G74" s="95"/>
      <c r="H74" s="90"/>
      <c r="I74" s="90"/>
      <c r="J74" s="90"/>
      <c r="K74" s="90"/>
      <c r="L74" s="90"/>
      <c r="M74" s="90"/>
      <c r="N74" s="90"/>
      <c r="O74" s="90"/>
      <c r="P74" s="81"/>
      <c r="U74" s="79"/>
      <c r="W74" s="79"/>
      <c r="X74" s="79"/>
    </row>
    <row r="75" spans="1:24" ht="57" customHeight="1">
      <c r="A75" s="412"/>
      <c r="B75" s="401"/>
      <c r="C75" s="402"/>
      <c r="D75" s="401"/>
      <c r="E75" s="401"/>
      <c r="F75" s="95"/>
      <c r="G75" s="95"/>
      <c r="H75" s="90"/>
      <c r="I75" s="90"/>
      <c r="J75" s="90"/>
      <c r="K75" s="90"/>
      <c r="L75" s="90"/>
      <c r="M75" s="90"/>
      <c r="N75" s="90"/>
      <c r="O75" s="90"/>
      <c r="P75" s="81"/>
      <c r="U75" s="79"/>
      <c r="W75" s="79"/>
      <c r="X75" s="79"/>
    </row>
    <row r="76" spans="1:24" ht="30.75" customHeight="1">
      <c r="A76" s="412"/>
      <c r="B76" s="401"/>
      <c r="C76" s="402"/>
      <c r="D76" s="401"/>
      <c r="E76" s="401"/>
      <c r="F76" s="95"/>
      <c r="G76" s="95"/>
      <c r="H76" s="90"/>
      <c r="I76" s="90"/>
      <c r="J76" s="90"/>
      <c r="K76" s="90"/>
      <c r="L76" s="90"/>
      <c r="M76" s="90"/>
      <c r="N76" s="90"/>
      <c r="O76" s="90"/>
      <c r="P76" s="81"/>
      <c r="U76" s="79"/>
      <c r="W76" s="79"/>
      <c r="X76" s="79"/>
    </row>
    <row r="77" spans="1:24" ht="30.75" customHeight="1">
      <c r="A77" s="412"/>
      <c r="B77" s="401"/>
      <c r="C77" s="402"/>
      <c r="D77" s="401"/>
      <c r="E77" s="401"/>
      <c r="F77" s="95"/>
      <c r="G77" s="95"/>
      <c r="H77" s="90"/>
      <c r="I77" s="90"/>
      <c r="J77" s="90"/>
      <c r="K77" s="90"/>
      <c r="L77" s="90"/>
      <c r="M77" s="90"/>
      <c r="N77" s="90"/>
      <c r="O77" s="90"/>
      <c r="P77" s="81"/>
      <c r="U77" s="79"/>
      <c r="W77" s="79"/>
      <c r="X77" s="79"/>
    </row>
    <row r="78" spans="1:24" ht="30.75" customHeight="1">
      <c r="A78" s="412"/>
      <c r="B78" s="401"/>
      <c r="C78" s="402"/>
      <c r="D78" s="401"/>
      <c r="E78" s="401"/>
      <c r="F78" s="95"/>
      <c r="G78" s="95"/>
      <c r="H78" s="90"/>
      <c r="I78" s="90"/>
      <c r="J78" s="90"/>
      <c r="K78" s="90"/>
      <c r="L78" s="90"/>
      <c r="M78" s="90"/>
      <c r="N78" s="90"/>
      <c r="O78" s="90"/>
      <c r="P78" s="81"/>
      <c r="U78" s="79"/>
      <c r="W78" s="79"/>
      <c r="X78" s="79"/>
    </row>
    <row r="79" spans="1:24" ht="30.75" customHeight="1">
      <c r="A79" s="412"/>
      <c r="B79" s="401"/>
      <c r="C79" s="402"/>
      <c r="D79" s="401"/>
      <c r="E79" s="401"/>
      <c r="F79" s="115"/>
      <c r="G79" s="95"/>
      <c r="H79" s="90"/>
      <c r="I79" s="90"/>
      <c r="J79" s="90"/>
      <c r="K79" s="90"/>
      <c r="L79" s="90"/>
      <c r="M79" s="90"/>
      <c r="N79" s="90"/>
      <c r="O79" s="90"/>
      <c r="P79" s="81"/>
      <c r="U79" s="79"/>
      <c r="W79" s="79"/>
      <c r="X79" s="79"/>
    </row>
    <row r="80" spans="1:24" ht="30.75" customHeight="1">
      <c r="A80" s="412"/>
      <c r="B80" s="401"/>
      <c r="C80" s="402"/>
      <c r="D80" s="401"/>
      <c r="E80" s="401"/>
      <c r="F80" s="95"/>
      <c r="G80" s="95"/>
      <c r="H80" s="90"/>
      <c r="I80" s="90"/>
      <c r="J80" s="90"/>
      <c r="K80" s="90"/>
      <c r="L80" s="90"/>
      <c r="M80" s="90"/>
      <c r="N80" s="90"/>
      <c r="O80" s="90"/>
      <c r="P80" s="81"/>
      <c r="U80" s="79"/>
      <c r="W80" s="79"/>
      <c r="X80" s="79"/>
    </row>
    <row r="81" spans="1:24" ht="47.25" customHeight="1">
      <c r="A81" s="412"/>
      <c r="B81" s="401"/>
      <c r="C81" s="402"/>
      <c r="D81" s="401"/>
      <c r="E81" s="401"/>
      <c r="F81" s="95"/>
      <c r="G81" s="95"/>
      <c r="H81" s="90"/>
      <c r="I81" s="90"/>
      <c r="J81" s="90"/>
      <c r="K81" s="90"/>
      <c r="L81" s="90"/>
      <c r="M81" s="90"/>
      <c r="N81" s="90"/>
      <c r="O81" s="90"/>
      <c r="P81" s="81"/>
      <c r="U81" s="79"/>
      <c r="W81" s="79"/>
      <c r="X81" s="79"/>
    </row>
    <row r="82" spans="1:24" ht="31.5" customHeight="1">
      <c r="A82" s="412"/>
      <c r="B82" s="401">
        <v>9</v>
      </c>
      <c r="C82" s="403" t="s">
        <v>194</v>
      </c>
      <c r="D82" s="424">
        <v>6.25</v>
      </c>
      <c r="E82" s="424" t="s">
        <v>39</v>
      </c>
      <c r="F82" s="101" t="s">
        <v>177</v>
      </c>
      <c r="G82" s="101" t="s">
        <v>195</v>
      </c>
      <c r="H82" s="101">
        <v>43</v>
      </c>
      <c r="I82" s="101">
        <v>0</v>
      </c>
      <c r="J82" s="117">
        <v>0</v>
      </c>
      <c r="K82" s="101">
        <v>0</v>
      </c>
      <c r="L82" s="101">
        <v>0</v>
      </c>
      <c r="M82" s="101">
        <v>0</v>
      </c>
      <c r="N82" s="101">
        <v>0</v>
      </c>
      <c r="O82" s="117">
        <f>SUM(H82:N82)</f>
        <v>43</v>
      </c>
      <c r="P82" s="108">
        <f>D82*O82</f>
        <v>268.75</v>
      </c>
      <c r="U82" s="79"/>
      <c r="W82" s="79"/>
      <c r="X82" s="79"/>
    </row>
    <row r="83" spans="1:24" ht="36.75" customHeight="1">
      <c r="A83" s="412"/>
      <c r="B83" s="401"/>
      <c r="C83" s="404"/>
      <c r="D83" s="425"/>
      <c r="E83" s="425"/>
      <c r="F83" s="95"/>
      <c r="G83" s="95"/>
      <c r="H83" s="90"/>
      <c r="I83" s="90"/>
      <c r="J83" s="91"/>
      <c r="K83" s="90"/>
      <c r="L83" s="90"/>
      <c r="M83" s="90"/>
      <c r="N83" s="90"/>
      <c r="O83" s="91"/>
      <c r="P83" s="81"/>
      <c r="U83" s="79"/>
      <c r="W83" s="79"/>
      <c r="X83" s="79"/>
    </row>
    <row r="84" spans="1:24" ht="36" customHeight="1">
      <c r="A84" s="412"/>
      <c r="B84" s="401"/>
      <c r="C84" s="404"/>
      <c r="D84" s="425"/>
      <c r="E84" s="425"/>
      <c r="F84" s="95"/>
      <c r="G84" s="95"/>
      <c r="H84" s="90"/>
      <c r="I84" s="90"/>
      <c r="J84" s="91"/>
      <c r="K84" s="90"/>
      <c r="L84" s="90"/>
      <c r="M84" s="90"/>
      <c r="N84" s="90"/>
      <c r="O84" s="91"/>
      <c r="P84" s="81"/>
      <c r="Q84" s="123"/>
      <c r="R84" s="123"/>
      <c r="S84" s="123"/>
      <c r="T84" s="123"/>
      <c r="U84" s="79"/>
      <c r="W84" s="79"/>
      <c r="X84" s="79"/>
    </row>
    <row r="85" spans="1:24" ht="38.25" customHeight="1">
      <c r="A85" s="412"/>
      <c r="B85" s="401"/>
      <c r="C85" s="404"/>
      <c r="D85" s="425"/>
      <c r="E85" s="425"/>
      <c r="F85" s="95"/>
      <c r="G85" s="95"/>
      <c r="H85" s="90"/>
      <c r="I85" s="90"/>
      <c r="J85" s="91"/>
      <c r="K85" s="90"/>
      <c r="L85" s="90"/>
      <c r="M85" s="90"/>
      <c r="N85" s="90"/>
      <c r="O85" s="91"/>
      <c r="P85" s="81"/>
      <c r="Q85" s="123"/>
      <c r="R85" s="123"/>
      <c r="S85" s="123"/>
      <c r="T85" s="123"/>
      <c r="U85" s="79"/>
      <c r="W85" s="79"/>
      <c r="X85" s="79"/>
    </row>
    <row r="86" spans="1:24" ht="31.5" customHeight="1">
      <c r="A86" s="412"/>
      <c r="B86" s="401"/>
      <c r="C86" s="404"/>
      <c r="D86" s="425"/>
      <c r="E86" s="425"/>
      <c r="F86" s="95"/>
      <c r="G86" s="95"/>
      <c r="H86" s="90"/>
      <c r="I86" s="90"/>
      <c r="J86" s="91"/>
      <c r="K86" s="90"/>
      <c r="L86" s="90"/>
      <c r="M86" s="90"/>
      <c r="N86" s="90"/>
      <c r="O86" s="91"/>
      <c r="P86" s="81"/>
      <c r="Q86" s="123"/>
      <c r="R86" s="123"/>
      <c r="S86" s="123"/>
      <c r="T86" s="123"/>
      <c r="U86" s="79"/>
      <c r="W86" s="79"/>
      <c r="X86" s="79"/>
    </row>
    <row r="87" spans="1:24" ht="76.5" customHeight="1">
      <c r="A87" s="412"/>
      <c r="B87" s="401"/>
      <c r="C87" s="404"/>
      <c r="D87" s="425"/>
      <c r="E87" s="425"/>
      <c r="F87" s="95"/>
      <c r="G87" s="95"/>
      <c r="H87" s="90"/>
      <c r="I87" s="90"/>
      <c r="J87" s="91"/>
      <c r="K87" s="90"/>
      <c r="L87" s="90"/>
      <c r="M87" s="90"/>
      <c r="N87" s="90"/>
      <c r="O87" s="91"/>
      <c r="P87" s="81"/>
      <c r="U87" s="79"/>
      <c r="W87" s="79"/>
      <c r="X87" s="79"/>
    </row>
    <row r="88" spans="1:24" ht="31.5" customHeight="1">
      <c r="A88" s="412"/>
      <c r="B88" s="401"/>
      <c r="C88" s="405"/>
      <c r="D88" s="426"/>
      <c r="E88" s="426"/>
      <c r="F88" s="95"/>
      <c r="G88" s="95"/>
      <c r="H88" s="90"/>
      <c r="I88" s="90"/>
      <c r="J88" s="91"/>
      <c r="K88" s="90"/>
      <c r="L88" s="90"/>
      <c r="M88" s="90"/>
      <c r="N88" s="90"/>
      <c r="O88" s="91"/>
      <c r="P88" s="81"/>
      <c r="U88" s="79"/>
      <c r="W88" s="79"/>
      <c r="X88" s="79"/>
    </row>
    <row r="89" spans="1:24" s="80" customFormat="1" ht="44.25" customHeight="1">
      <c r="A89" s="412"/>
      <c r="B89" s="401">
        <v>10</v>
      </c>
      <c r="C89" s="406" t="s">
        <v>196</v>
      </c>
      <c r="D89" s="424">
        <v>1</v>
      </c>
      <c r="E89" s="424" t="s">
        <v>39</v>
      </c>
      <c r="F89" s="101" t="s">
        <v>197</v>
      </c>
      <c r="G89" s="101" t="s">
        <v>197</v>
      </c>
      <c r="H89" s="100">
        <v>2</v>
      </c>
      <c r="I89" s="100">
        <v>0</v>
      </c>
      <c r="J89" s="100">
        <v>22</v>
      </c>
      <c r="K89" s="100">
        <v>0</v>
      </c>
      <c r="L89" s="100">
        <v>1</v>
      </c>
      <c r="M89" s="100">
        <v>0</v>
      </c>
      <c r="N89" s="100">
        <v>0</v>
      </c>
      <c r="O89" s="117">
        <f>SUM(H89:N89)</f>
        <v>25</v>
      </c>
      <c r="P89" s="108">
        <f>D89*O89</f>
        <v>25</v>
      </c>
    </row>
    <row r="90" spans="1:24" ht="43.5" customHeight="1">
      <c r="A90" s="412"/>
      <c r="B90" s="401"/>
      <c r="C90" s="407"/>
      <c r="D90" s="425"/>
      <c r="E90" s="425"/>
      <c r="F90" s="95"/>
      <c r="G90" s="95"/>
      <c r="H90" s="90"/>
      <c r="I90" s="90"/>
      <c r="J90" s="90"/>
      <c r="K90" s="90"/>
      <c r="L90" s="90"/>
      <c r="M90" s="90"/>
      <c r="N90" s="90"/>
      <c r="O90" s="91"/>
      <c r="P90" s="81"/>
      <c r="U90" s="79"/>
      <c r="W90" s="79"/>
      <c r="X90" s="79"/>
    </row>
    <row r="91" spans="1:24" s="80" customFormat="1" ht="69.75" customHeight="1">
      <c r="A91" s="412"/>
      <c r="B91" s="104">
        <v>11</v>
      </c>
      <c r="C91" s="131" t="s">
        <v>199</v>
      </c>
      <c r="D91" s="100">
        <v>1</v>
      </c>
      <c r="E91" s="100" t="s">
        <v>39</v>
      </c>
      <c r="F91" s="101" t="s">
        <v>198</v>
      </c>
      <c r="G91" s="101" t="s">
        <v>198</v>
      </c>
      <c r="H91" s="117">
        <v>1</v>
      </c>
      <c r="I91" s="117">
        <v>0</v>
      </c>
      <c r="J91" s="117">
        <v>40</v>
      </c>
      <c r="K91" s="117">
        <v>0</v>
      </c>
      <c r="L91" s="117">
        <v>0</v>
      </c>
      <c r="M91" s="117">
        <v>0</v>
      </c>
      <c r="N91" s="117">
        <v>0</v>
      </c>
      <c r="O91" s="117">
        <f>+H91+I91+J91+K91+L91+M91</f>
        <v>41</v>
      </c>
      <c r="P91" s="108">
        <f>O91*D91</f>
        <v>41</v>
      </c>
    </row>
    <row r="92" spans="1:24" s="80" customFormat="1">
      <c r="A92" s="412"/>
      <c r="B92" s="121"/>
      <c r="C92" s="130" t="s">
        <v>173</v>
      </c>
      <c r="D92" s="106">
        <f>SUM(D45:D91)</f>
        <v>33.25</v>
      </c>
      <c r="E92" s="101"/>
      <c r="F92" s="101"/>
      <c r="G92" s="101"/>
      <c r="H92" s="106">
        <f t="shared" ref="H92:P92" si="9">SUM(H45:H91)</f>
        <v>46</v>
      </c>
      <c r="I92" s="106">
        <f t="shared" si="9"/>
        <v>0</v>
      </c>
      <c r="J92" s="106">
        <f t="shared" si="9"/>
        <v>195</v>
      </c>
      <c r="K92" s="106">
        <f t="shared" si="9"/>
        <v>0</v>
      </c>
      <c r="L92" s="106">
        <f t="shared" si="9"/>
        <v>1</v>
      </c>
      <c r="M92" s="106">
        <f t="shared" si="9"/>
        <v>0</v>
      </c>
      <c r="N92" s="106">
        <f t="shared" si="9"/>
        <v>0</v>
      </c>
      <c r="O92" s="106">
        <f t="shared" si="9"/>
        <v>242</v>
      </c>
      <c r="P92" s="135">
        <f t="shared" si="9"/>
        <v>3659.75</v>
      </c>
    </row>
    <row r="93" spans="1:24" s="80" customFormat="1">
      <c r="A93" s="413"/>
      <c r="B93" s="121"/>
      <c r="C93" s="130" t="s">
        <v>175</v>
      </c>
      <c r="D93" s="135">
        <f>D92</f>
        <v>33.25</v>
      </c>
      <c r="E93" s="101"/>
      <c r="F93" s="101"/>
      <c r="G93" s="101"/>
      <c r="H93" s="106">
        <f t="shared" ref="H93:P93" si="10">H92</f>
        <v>46</v>
      </c>
      <c r="I93" s="106">
        <f t="shared" si="10"/>
        <v>0</v>
      </c>
      <c r="J93" s="106">
        <f t="shared" si="10"/>
        <v>195</v>
      </c>
      <c r="K93" s="106">
        <f t="shared" si="10"/>
        <v>0</v>
      </c>
      <c r="L93" s="106">
        <f t="shared" si="10"/>
        <v>1</v>
      </c>
      <c r="M93" s="106">
        <f t="shared" si="10"/>
        <v>0</v>
      </c>
      <c r="N93" s="106">
        <f t="shared" si="10"/>
        <v>0</v>
      </c>
      <c r="O93" s="106">
        <f t="shared" si="10"/>
        <v>242</v>
      </c>
      <c r="P93" s="135">
        <f t="shared" si="10"/>
        <v>3659.75</v>
      </c>
    </row>
    <row r="94" spans="1:24" s="94" customFormat="1" ht="64.5" customHeight="1">
      <c r="A94" s="411" t="s">
        <v>20</v>
      </c>
      <c r="B94" s="85"/>
      <c r="C94" s="132"/>
      <c r="D94" s="117">
        <v>0</v>
      </c>
      <c r="E94" s="100"/>
      <c r="F94" s="101"/>
      <c r="G94" s="101"/>
      <c r="H94" s="101">
        <v>0</v>
      </c>
      <c r="I94" s="101">
        <v>0</v>
      </c>
      <c r="J94" s="101">
        <v>0</v>
      </c>
      <c r="K94" s="101">
        <v>0</v>
      </c>
      <c r="L94" s="101">
        <v>0</v>
      </c>
      <c r="M94" s="101">
        <v>0</v>
      </c>
      <c r="N94" s="101">
        <v>0</v>
      </c>
      <c r="O94" s="101">
        <v>0</v>
      </c>
      <c r="P94" s="101">
        <v>0</v>
      </c>
    </row>
    <row r="95" spans="1:24" s="86" customFormat="1" ht="21" customHeight="1">
      <c r="A95" s="412"/>
      <c r="B95" s="121"/>
      <c r="C95" s="133" t="s">
        <v>173</v>
      </c>
      <c r="D95" s="102">
        <f>SUM(D94)</f>
        <v>0</v>
      </c>
      <c r="E95" s="106"/>
      <c r="F95" s="106"/>
      <c r="G95" s="106"/>
      <c r="H95" s="102">
        <f>H94</f>
        <v>0</v>
      </c>
      <c r="I95" s="102">
        <f t="shared" ref="I95:P95" si="11">I94</f>
        <v>0</v>
      </c>
      <c r="J95" s="102">
        <f t="shared" si="11"/>
        <v>0</v>
      </c>
      <c r="K95" s="102">
        <f t="shared" si="11"/>
        <v>0</v>
      </c>
      <c r="L95" s="102">
        <f t="shared" si="11"/>
        <v>0</v>
      </c>
      <c r="M95" s="102">
        <f t="shared" si="11"/>
        <v>0</v>
      </c>
      <c r="N95" s="102">
        <f t="shared" si="11"/>
        <v>0</v>
      </c>
      <c r="O95" s="102">
        <f t="shared" si="11"/>
        <v>0</v>
      </c>
      <c r="P95" s="107">
        <f t="shared" si="11"/>
        <v>0</v>
      </c>
    </row>
    <row r="96" spans="1:24" s="86" customFormat="1" ht="20.25" customHeight="1">
      <c r="A96" s="413"/>
      <c r="B96" s="121"/>
      <c r="C96" s="133" t="s">
        <v>175</v>
      </c>
      <c r="D96" s="102">
        <f>D95</f>
        <v>0</v>
      </c>
      <c r="E96" s="102"/>
      <c r="F96" s="106"/>
      <c r="G96" s="106"/>
      <c r="H96" s="102">
        <f>H95</f>
        <v>0</v>
      </c>
      <c r="I96" s="102">
        <f t="shared" ref="I96:P96" si="12">I95</f>
        <v>0</v>
      </c>
      <c r="J96" s="102">
        <f t="shared" si="12"/>
        <v>0</v>
      </c>
      <c r="K96" s="102">
        <f t="shared" si="12"/>
        <v>0</v>
      </c>
      <c r="L96" s="102">
        <f t="shared" si="12"/>
        <v>0</v>
      </c>
      <c r="M96" s="102">
        <f t="shared" si="12"/>
        <v>0</v>
      </c>
      <c r="N96" s="102">
        <f t="shared" si="12"/>
        <v>0</v>
      </c>
      <c r="O96" s="102">
        <f t="shared" si="12"/>
        <v>0</v>
      </c>
      <c r="P96" s="107">
        <f t="shared" si="12"/>
        <v>0</v>
      </c>
    </row>
    <row r="97" spans="1:24" ht="23.25" customHeight="1">
      <c r="A97" s="398" t="s">
        <v>21</v>
      </c>
      <c r="B97" s="399"/>
      <c r="C97" s="399"/>
      <c r="D97" s="399"/>
      <c r="E97" s="399"/>
      <c r="F97" s="399"/>
      <c r="G97" s="399"/>
      <c r="H97" s="399"/>
      <c r="I97" s="399"/>
      <c r="J97" s="399"/>
      <c r="K97" s="399"/>
      <c r="L97" s="399"/>
      <c r="M97" s="399"/>
      <c r="N97" s="399"/>
      <c r="O97" s="399"/>
      <c r="P97" s="400"/>
      <c r="U97" s="79"/>
      <c r="W97" s="79"/>
      <c r="X97" s="79"/>
    </row>
    <row r="98" spans="1:24" ht="31.5" customHeight="1">
      <c r="A98" s="398" t="s">
        <v>192</v>
      </c>
      <c r="B98" s="399"/>
      <c r="C98" s="399"/>
      <c r="D98" s="399"/>
      <c r="E98" s="399"/>
      <c r="F98" s="399"/>
      <c r="G98" s="399"/>
      <c r="H98" s="399"/>
      <c r="I98" s="399"/>
      <c r="J98" s="399"/>
      <c r="K98" s="399"/>
      <c r="L98" s="399"/>
      <c r="M98" s="399"/>
      <c r="N98" s="399"/>
      <c r="O98" s="399"/>
      <c r="P98" s="400"/>
      <c r="U98" s="79"/>
      <c r="W98" s="79"/>
      <c r="X98" s="79"/>
    </row>
    <row r="99" spans="1:24">
      <c r="A99" s="124"/>
      <c r="B99" s="97"/>
      <c r="C99" s="134"/>
      <c r="D99" s="97"/>
      <c r="E99" s="97"/>
      <c r="F99" s="84"/>
      <c r="G99" s="84"/>
      <c r="H99" s="84"/>
      <c r="I99" s="84"/>
      <c r="J99" s="95"/>
      <c r="K99" s="84"/>
      <c r="L99" s="84"/>
      <c r="M99" s="84"/>
      <c r="N99" s="84"/>
      <c r="O99" s="97"/>
      <c r="P99" s="84"/>
      <c r="Q99" s="84"/>
      <c r="R99" s="84"/>
      <c r="S99" s="84"/>
      <c r="T99" s="84"/>
      <c r="U99" s="138"/>
      <c r="V99" s="84"/>
      <c r="W99" s="97"/>
      <c r="X99" s="95"/>
    </row>
    <row r="100" spans="1:24">
      <c r="A100" s="124"/>
      <c r="B100" s="97"/>
      <c r="C100" s="134"/>
      <c r="D100" s="97"/>
      <c r="E100" s="97"/>
      <c r="F100" s="84"/>
      <c r="G100" s="84"/>
      <c r="H100" s="84"/>
      <c r="I100" s="84"/>
      <c r="J100" s="95"/>
      <c r="K100" s="84"/>
      <c r="L100" s="84"/>
      <c r="M100" s="84"/>
      <c r="N100" s="84"/>
      <c r="O100" s="97"/>
      <c r="P100" s="84"/>
      <c r="Q100" s="84"/>
      <c r="R100" s="84"/>
      <c r="S100" s="84"/>
      <c r="T100" s="84"/>
      <c r="U100" s="138"/>
      <c r="V100" s="84"/>
      <c r="W100" s="97"/>
      <c r="X100" s="95"/>
    </row>
    <row r="101" spans="1:24" s="80" customFormat="1" ht="15" customHeight="1">
      <c r="A101" s="421" t="s">
        <v>18</v>
      </c>
      <c r="B101" s="422" t="s">
        <v>191</v>
      </c>
      <c r="C101" s="422"/>
      <c r="D101" s="422"/>
      <c r="E101" s="422"/>
      <c r="F101" s="422"/>
      <c r="G101" s="422"/>
      <c r="H101" s="422"/>
      <c r="I101" s="422"/>
      <c r="J101" s="422"/>
      <c r="K101" s="422"/>
      <c r="L101" s="422"/>
      <c r="M101" s="422"/>
      <c r="N101" s="118"/>
      <c r="O101" s="119"/>
      <c r="P101" s="118"/>
      <c r="Q101" s="422" t="s">
        <v>13</v>
      </c>
      <c r="R101" s="422"/>
      <c r="S101" s="422"/>
      <c r="T101" s="422"/>
      <c r="U101" s="422"/>
      <c r="V101" s="422"/>
      <c r="W101" s="422"/>
      <c r="X101" s="422"/>
    </row>
    <row r="102" spans="1:24" ht="22.5" customHeight="1">
      <c r="A102" s="421"/>
      <c r="B102" s="422" t="s">
        <v>10</v>
      </c>
      <c r="C102" s="422"/>
      <c r="D102" s="422"/>
      <c r="E102" s="422"/>
      <c r="F102" s="422" t="s">
        <v>11</v>
      </c>
      <c r="G102" s="422"/>
      <c r="H102" s="422"/>
      <c r="I102" s="422" t="s">
        <v>12</v>
      </c>
      <c r="J102" s="422"/>
      <c r="K102" s="422"/>
      <c r="L102" s="422"/>
      <c r="M102" s="422"/>
      <c r="N102" s="422"/>
      <c r="O102" s="422"/>
      <c r="P102" s="98"/>
      <c r="Q102" s="422"/>
      <c r="R102" s="422"/>
      <c r="S102" s="422"/>
      <c r="T102" s="422"/>
      <c r="U102" s="422"/>
      <c r="V102" s="422"/>
      <c r="W102" s="422"/>
      <c r="X102" s="422"/>
    </row>
    <row r="103" spans="1:24">
      <c r="A103" s="421"/>
      <c r="B103" s="422"/>
      <c r="C103" s="422"/>
      <c r="D103" s="422"/>
      <c r="E103" s="422"/>
      <c r="F103" s="422"/>
      <c r="G103" s="422"/>
      <c r="H103" s="422"/>
      <c r="I103" s="422"/>
      <c r="J103" s="422"/>
      <c r="K103" s="422"/>
      <c r="L103" s="422"/>
      <c r="M103" s="422"/>
      <c r="N103" s="422"/>
      <c r="O103" s="422"/>
      <c r="P103" s="98"/>
      <c r="Q103" s="422"/>
      <c r="R103" s="422"/>
      <c r="S103" s="422"/>
      <c r="T103" s="422"/>
      <c r="U103" s="422"/>
      <c r="V103" s="422"/>
      <c r="W103" s="422"/>
      <c r="X103" s="422"/>
    </row>
    <row r="104" spans="1:24" ht="22.5" customHeight="1">
      <c r="A104" s="125">
        <v>1</v>
      </c>
      <c r="B104" s="423">
        <v>2</v>
      </c>
      <c r="C104" s="423"/>
      <c r="D104" s="423"/>
      <c r="E104" s="423"/>
      <c r="F104" s="423">
        <v>3</v>
      </c>
      <c r="G104" s="423"/>
      <c r="H104" s="423"/>
      <c r="I104" s="423">
        <v>4</v>
      </c>
      <c r="J104" s="423"/>
      <c r="K104" s="423"/>
      <c r="L104" s="423"/>
      <c r="M104" s="423"/>
      <c r="N104" s="423"/>
      <c r="O104" s="423"/>
      <c r="P104" s="99"/>
      <c r="Q104" s="422"/>
      <c r="R104" s="422"/>
      <c r="S104" s="422"/>
      <c r="T104" s="422"/>
      <c r="U104" s="422"/>
      <c r="V104" s="422"/>
      <c r="W104" s="422"/>
      <c r="X104" s="422"/>
    </row>
    <row r="105" spans="1:24" ht="19.5" customHeight="1">
      <c r="A105" s="126"/>
      <c r="B105" s="414"/>
      <c r="C105" s="414"/>
      <c r="D105" s="414"/>
      <c r="E105" s="414"/>
      <c r="F105" s="95"/>
      <c r="G105" s="415"/>
      <c r="H105" s="416"/>
      <c r="I105" s="417"/>
      <c r="J105" s="417"/>
      <c r="K105" s="417"/>
      <c r="L105" s="417"/>
      <c r="M105" s="417"/>
      <c r="N105" s="417"/>
      <c r="O105" s="417"/>
      <c r="P105" s="417"/>
      <c r="Q105" s="418" t="s">
        <v>231</v>
      </c>
      <c r="R105" s="418"/>
      <c r="S105" s="418"/>
      <c r="T105" s="418"/>
      <c r="U105" s="418"/>
      <c r="V105" s="418"/>
      <c r="W105" s="418"/>
      <c r="X105" s="418"/>
    </row>
    <row r="106" spans="1:24" ht="25.5" customHeight="1">
      <c r="A106" s="126"/>
      <c r="B106" s="419"/>
      <c r="C106" s="419"/>
      <c r="D106" s="419"/>
      <c r="E106" s="419"/>
      <c r="F106" s="83"/>
      <c r="G106" s="420"/>
      <c r="H106" s="420"/>
      <c r="I106" s="420"/>
      <c r="J106" s="420"/>
      <c r="K106" s="420"/>
      <c r="L106" s="420"/>
      <c r="M106" s="420"/>
      <c r="N106" s="420"/>
      <c r="O106" s="420"/>
      <c r="P106" s="420"/>
      <c r="Q106" s="418"/>
      <c r="R106" s="418"/>
      <c r="S106" s="418"/>
      <c r="T106" s="418"/>
      <c r="U106" s="418"/>
      <c r="V106" s="418"/>
      <c r="W106" s="418"/>
      <c r="X106" s="418"/>
    </row>
    <row r="107" spans="1:24" ht="306" customHeight="1">
      <c r="A107" s="126"/>
      <c r="B107" s="417"/>
      <c r="C107" s="417"/>
      <c r="D107" s="417"/>
      <c r="E107" s="417"/>
      <c r="F107" s="96"/>
      <c r="G107" s="420"/>
      <c r="H107" s="420"/>
      <c r="I107" s="420"/>
      <c r="J107" s="420"/>
      <c r="K107" s="420"/>
      <c r="L107" s="420"/>
      <c r="M107" s="420"/>
      <c r="N107" s="420"/>
      <c r="O107" s="420"/>
      <c r="P107" s="420"/>
      <c r="Q107" s="418"/>
      <c r="R107" s="418"/>
      <c r="S107" s="418"/>
      <c r="T107" s="418"/>
      <c r="U107" s="418"/>
      <c r="V107" s="418"/>
      <c r="W107" s="418"/>
      <c r="X107" s="418"/>
    </row>
  </sheetData>
  <mergeCells count="65">
    <mergeCell ref="P4:P5"/>
    <mergeCell ref="L4:M4"/>
    <mergeCell ref="D6:D25"/>
    <mergeCell ref="E6:E25"/>
    <mergeCell ref="F3:G3"/>
    <mergeCell ref="H3:O3"/>
    <mergeCell ref="F4:F5"/>
    <mergeCell ref="N4:N5"/>
    <mergeCell ref="G4:G5"/>
    <mergeCell ref="H4:I4"/>
    <mergeCell ref="J4:K4"/>
    <mergeCell ref="O4:O5"/>
    <mergeCell ref="A3:A5"/>
    <mergeCell ref="B3:B5"/>
    <mergeCell ref="C3:C4"/>
    <mergeCell ref="D3:D5"/>
    <mergeCell ref="E3:E5"/>
    <mergeCell ref="A101:A103"/>
    <mergeCell ref="B101:M101"/>
    <mergeCell ref="Q101:X104"/>
    <mergeCell ref="B102:E103"/>
    <mergeCell ref="F102:H103"/>
    <mergeCell ref="I102:O103"/>
    <mergeCell ref="B104:E104"/>
    <mergeCell ref="F104:H104"/>
    <mergeCell ref="I104:O104"/>
    <mergeCell ref="Q105:X107"/>
    <mergeCell ref="B106:E106"/>
    <mergeCell ref="G106:H106"/>
    <mergeCell ref="I106:P106"/>
    <mergeCell ref="B107:E107"/>
    <mergeCell ref="G107:H107"/>
    <mergeCell ref="I107:P107"/>
    <mergeCell ref="C6:C25"/>
    <mergeCell ref="C27:C28"/>
    <mergeCell ref="B105:E105"/>
    <mergeCell ref="G105:H105"/>
    <mergeCell ref="I105:P105"/>
    <mergeCell ref="D89:D90"/>
    <mergeCell ref="E27:E28"/>
    <mergeCell ref="D27:D28"/>
    <mergeCell ref="D82:D88"/>
    <mergeCell ref="E82:E88"/>
    <mergeCell ref="D45:D81"/>
    <mergeCell ref="E45:E81"/>
    <mergeCell ref="D29:D39"/>
    <mergeCell ref="E89:E90"/>
    <mergeCell ref="E29:E39"/>
    <mergeCell ref="C29:C39"/>
    <mergeCell ref="A1:P1"/>
    <mergeCell ref="A2:P2"/>
    <mergeCell ref="A97:P97"/>
    <mergeCell ref="A98:P98"/>
    <mergeCell ref="B27:B28"/>
    <mergeCell ref="B29:B39"/>
    <mergeCell ref="B45:B81"/>
    <mergeCell ref="C45:C81"/>
    <mergeCell ref="C82:C88"/>
    <mergeCell ref="B82:B88"/>
    <mergeCell ref="B89:B90"/>
    <mergeCell ref="C89:C90"/>
    <mergeCell ref="A6:A44"/>
    <mergeCell ref="A45:A93"/>
    <mergeCell ref="A94:A96"/>
    <mergeCell ref="B6:B25"/>
  </mergeCells>
  <pageMargins left="0.7" right="0.7" top="0.75" bottom="0.75" header="0.3" footer="0.3"/>
  <pageSetup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32"/>
  <sheetViews>
    <sheetView topLeftCell="A109" zoomScale="85" zoomScaleNormal="85" workbookViewId="0">
      <selection activeCell="A113" sqref="A113:P113"/>
    </sheetView>
  </sheetViews>
  <sheetFormatPr defaultColWidth="9.1796875" defaultRowHeight="15"/>
  <cols>
    <col min="1" max="1" width="23" style="79" customWidth="1"/>
    <col min="2" max="2" width="4.1796875" style="87" bestFit="1" customWidth="1"/>
    <col min="3" max="3" width="33.7265625" style="79" customWidth="1"/>
    <col min="4" max="4" width="11.54296875" style="87" customWidth="1"/>
    <col min="5" max="5" width="12" style="88" customWidth="1"/>
    <col min="6" max="6" width="13" style="79" customWidth="1"/>
    <col min="7" max="7" width="12" style="79" customWidth="1"/>
    <col min="8" max="8" width="8.54296875" style="79" bestFit="1" customWidth="1"/>
    <col min="9" max="9" width="6.453125" style="79" customWidth="1"/>
    <col min="10" max="10" width="6.26953125" style="88" customWidth="1"/>
    <col min="11" max="11" width="5.54296875" style="79" customWidth="1"/>
    <col min="12" max="12" width="5.54296875" style="79" bestFit="1" customWidth="1"/>
    <col min="13" max="13" width="5.453125" style="79" bestFit="1" customWidth="1"/>
    <col min="14" max="14" width="7.26953125" style="79" customWidth="1"/>
    <col min="15" max="15" width="6.81640625" style="87" customWidth="1"/>
    <col min="16" max="16" width="13.26953125" style="79" customWidth="1"/>
    <col min="17" max="17" width="19.81640625" style="79" customWidth="1"/>
    <col min="18" max="18" width="14.7265625" style="79" customWidth="1"/>
    <col min="19" max="19" width="16.26953125" style="79" customWidth="1"/>
    <col min="20" max="20" width="20.26953125" style="79" customWidth="1"/>
    <col min="21" max="21" width="22.453125" style="139" customWidth="1"/>
    <col min="22" max="22" width="19.81640625" style="143" customWidth="1"/>
    <col min="23" max="23" width="22.1796875" style="87" customWidth="1"/>
    <col min="24" max="24" width="29.81640625" style="88" customWidth="1"/>
    <col min="25" max="16384" width="9.1796875" style="79"/>
  </cols>
  <sheetData>
    <row r="1" spans="1:24">
      <c r="A1" s="301" t="s">
        <v>486</v>
      </c>
      <c r="B1" s="302"/>
      <c r="C1" s="302"/>
      <c r="D1" s="302"/>
      <c r="E1" s="302"/>
      <c r="F1" s="302"/>
      <c r="G1" s="302"/>
      <c r="H1" s="302"/>
      <c r="I1" s="302"/>
      <c r="J1" s="302"/>
      <c r="K1" s="302"/>
      <c r="L1" s="302"/>
      <c r="M1" s="302"/>
      <c r="N1" s="302"/>
      <c r="O1" s="302"/>
      <c r="P1" s="303"/>
      <c r="U1" s="79"/>
      <c r="V1" s="79"/>
      <c r="W1" s="79"/>
      <c r="X1" s="79"/>
    </row>
    <row r="2" spans="1:24">
      <c r="A2" s="395" t="s">
        <v>24</v>
      </c>
      <c r="B2" s="396"/>
      <c r="C2" s="396"/>
      <c r="D2" s="396"/>
      <c r="E2" s="396"/>
      <c r="F2" s="396"/>
      <c r="G2" s="396"/>
      <c r="H2" s="396"/>
      <c r="I2" s="396"/>
      <c r="J2" s="396"/>
      <c r="K2" s="396"/>
      <c r="L2" s="396"/>
      <c r="M2" s="396"/>
      <c r="N2" s="396"/>
      <c r="O2" s="396"/>
      <c r="P2" s="397"/>
      <c r="U2" s="79"/>
      <c r="V2" s="79"/>
      <c r="W2" s="79"/>
      <c r="X2" s="79"/>
    </row>
    <row r="3" spans="1:24">
      <c r="A3" s="432" t="s">
        <v>17</v>
      </c>
      <c r="B3" s="429" t="s">
        <v>190</v>
      </c>
      <c r="C3" s="448" t="s">
        <v>19</v>
      </c>
      <c r="D3" s="431" t="s">
        <v>15</v>
      </c>
      <c r="E3" s="431" t="s">
        <v>42</v>
      </c>
      <c r="F3" s="432" t="s">
        <v>0</v>
      </c>
      <c r="G3" s="432"/>
      <c r="H3" s="432" t="s">
        <v>3</v>
      </c>
      <c r="I3" s="432"/>
      <c r="J3" s="432"/>
      <c r="K3" s="432"/>
      <c r="L3" s="432"/>
      <c r="M3" s="432"/>
      <c r="N3" s="432"/>
      <c r="O3" s="432"/>
      <c r="P3" s="93"/>
      <c r="U3" s="79"/>
      <c r="V3" s="79"/>
      <c r="W3" s="79"/>
      <c r="X3" s="79"/>
    </row>
    <row r="4" spans="1:24" ht="42.75" customHeight="1">
      <c r="A4" s="432"/>
      <c r="B4" s="429"/>
      <c r="C4" s="448"/>
      <c r="D4" s="431"/>
      <c r="E4" s="431"/>
      <c r="F4" s="432" t="s">
        <v>1</v>
      </c>
      <c r="G4" s="432" t="s">
        <v>2</v>
      </c>
      <c r="H4" s="432" t="s">
        <v>4</v>
      </c>
      <c r="I4" s="432"/>
      <c r="J4" s="432" t="s">
        <v>7</v>
      </c>
      <c r="K4" s="432"/>
      <c r="L4" s="432" t="s">
        <v>8</v>
      </c>
      <c r="M4" s="432"/>
      <c r="N4" s="431" t="s">
        <v>43</v>
      </c>
      <c r="O4" s="432" t="s">
        <v>9</v>
      </c>
      <c r="P4" s="431" t="s">
        <v>81</v>
      </c>
      <c r="U4" s="79"/>
      <c r="V4" s="79"/>
      <c r="W4" s="79"/>
      <c r="X4" s="79"/>
    </row>
    <row r="5" spans="1:24">
      <c r="A5" s="432"/>
      <c r="B5" s="429"/>
      <c r="C5" s="146" t="s">
        <v>10</v>
      </c>
      <c r="D5" s="431"/>
      <c r="E5" s="431"/>
      <c r="F5" s="432"/>
      <c r="G5" s="432"/>
      <c r="H5" s="93" t="s">
        <v>5</v>
      </c>
      <c r="I5" s="93" t="s">
        <v>6</v>
      </c>
      <c r="J5" s="93" t="s">
        <v>5</v>
      </c>
      <c r="K5" s="93" t="s">
        <v>6</v>
      </c>
      <c r="L5" s="93" t="s">
        <v>5</v>
      </c>
      <c r="M5" s="93" t="s">
        <v>6</v>
      </c>
      <c r="N5" s="431"/>
      <c r="O5" s="432"/>
      <c r="P5" s="431"/>
      <c r="U5" s="79"/>
      <c r="V5" s="79"/>
      <c r="W5" s="79"/>
      <c r="X5" s="79"/>
    </row>
    <row r="6" spans="1:24" s="80" customFormat="1" ht="66" customHeight="1">
      <c r="A6" s="441" t="s">
        <v>79</v>
      </c>
      <c r="B6" s="401">
        <v>1</v>
      </c>
      <c r="C6" s="442" t="s">
        <v>174</v>
      </c>
      <c r="D6" s="401">
        <v>16.25</v>
      </c>
      <c r="E6" s="401" t="s">
        <v>39</v>
      </c>
      <c r="F6" s="101" t="s">
        <v>200</v>
      </c>
      <c r="G6" s="101" t="s">
        <v>201</v>
      </c>
      <c r="H6" s="101">
        <v>0</v>
      </c>
      <c r="I6" s="101">
        <v>0</v>
      </c>
      <c r="J6" s="101">
        <v>104</v>
      </c>
      <c r="K6" s="101">
        <v>0</v>
      </c>
      <c r="L6" s="101">
        <f>-M6</f>
        <v>0</v>
      </c>
      <c r="M6" s="101">
        <v>0</v>
      </c>
      <c r="N6" s="101">
        <v>0</v>
      </c>
      <c r="O6" s="101">
        <f>SUM(H6:N6)</f>
        <v>104</v>
      </c>
      <c r="P6" s="108">
        <f>D6*O6</f>
        <v>1690</v>
      </c>
    </row>
    <row r="7" spans="1:24" s="80" customFormat="1" ht="30.75" customHeight="1">
      <c r="A7" s="441"/>
      <c r="B7" s="401"/>
      <c r="C7" s="442"/>
      <c r="D7" s="401"/>
      <c r="E7" s="401"/>
      <c r="F7" s="101"/>
      <c r="G7" s="101"/>
      <c r="H7" s="95"/>
      <c r="I7" s="95"/>
      <c r="J7" s="95"/>
      <c r="K7" s="95"/>
      <c r="L7" s="95"/>
      <c r="M7" s="95"/>
      <c r="N7" s="95"/>
      <c r="O7" s="95"/>
      <c r="P7" s="81"/>
    </row>
    <row r="8" spans="1:24" s="80" customFormat="1" ht="30.75" customHeight="1">
      <c r="A8" s="441"/>
      <c r="B8" s="401"/>
      <c r="C8" s="442"/>
      <c r="D8" s="401"/>
      <c r="E8" s="401"/>
      <c r="F8" s="101"/>
      <c r="G8" s="101"/>
      <c r="H8" s="95"/>
      <c r="I8" s="95"/>
      <c r="J8" s="95"/>
      <c r="K8" s="95"/>
      <c r="L8" s="95"/>
      <c r="M8" s="95"/>
      <c r="N8" s="95"/>
      <c r="O8" s="95"/>
      <c r="P8" s="81"/>
    </row>
    <row r="9" spans="1:24" s="80" customFormat="1" ht="30.75" customHeight="1">
      <c r="A9" s="441"/>
      <c r="B9" s="401"/>
      <c r="C9" s="442"/>
      <c r="D9" s="401"/>
      <c r="E9" s="401"/>
      <c r="F9" s="101"/>
      <c r="G9" s="101"/>
      <c r="H9" s="95"/>
      <c r="I9" s="95"/>
      <c r="J9" s="95"/>
      <c r="K9" s="95"/>
      <c r="L9" s="95"/>
      <c r="M9" s="95"/>
      <c r="N9" s="95"/>
      <c r="O9" s="95"/>
      <c r="P9" s="81"/>
    </row>
    <row r="10" spans="1:24" s="80" customFormat="1" ht="30.75" customHeight="1">
      <c r="A10" s="441"/>
      <c r="B10" s="401"/>
      <c r="C10" s="442"/>
      <c r="D10" s="401"/>
      <c r="E10" s="401"/>
      <c r="F10" s="101"/>
      <c r="G10" s="101"/>
      <c r="H10" s="95"/>
      <c r="I10" s="95"/>
      <c r="J10" s="95"/>
      <c r="K10" s="95"/>
      <c r="L10" s="95"/>
      <c r="M10" s="95"/>
      <c r="N10" s="95"/>
      <c r="O10" s="95"/>
      <c r="P10" s="81"/>
    </row>
    <row r="11" spans="1:24" s="80" customFormat="1" ht="30.75" customHeight="1">
      <c r="A11" s="441"/>
      <c r="B11" s="401"/>
      <c r="C11" s="442"/>
      <c r="D11" s="401"/>
      <c r="E11" s="401"/>
      <c r="F11" s="101"/>
      <c r="G11" s="101"/>
      <c r="H11" s="95"/>
      <c r="I11" s="95"/>
      <c r="J11" s="95"/>
      <c r="K11" s="95"/>
      <c r="L11" s="95"/>
      <c r="M11" s="95"/>
      <c r="N11" s="95"/>
      <c r="O11" s="95"/>
      <c r="P11" s="81"/>
    </row>
    <row r="12" spans="1:24" s="80" customFormat="1" ht="30.75" customHeight="1">
      <c r="A12" s="441"/>
      <c r="B12" s="401"/>
      <c r="C12" s="442"/>
      <c r="D12" s="401"/>
      <c r="E12" s="401"/>
      <c r="F12" s="101"/>
      <c r="G12" s="101"/>
      <c r="H12" s="95"/>
      <c r="I12" s="95"/>
      <c r="J12" s="95"/>
      <c r="K12" s="95"/>
      <c r="L12" s="95"/>
      <c r="M12" s="95"/>
      <c r="N12" s="95"/>
      <c r="O12" s="95"/>
      <c r="P12" s="81"/>
    </row>
    <row r="13" spans="1:24" s="80" customFormat="1" ht="30.75" customHeight="1">
      <c r="A13" s="441"/>
      <c r="B13" s="401"/>
      <c r="C13" s="442"/>
      <c r="D13" s="401"/>
      <c r="E13" s="401"/>
      <c r="F13" s="101"/>
      <c r="G13" s="101"/>
      <c r="H13" s="95"/>
      <c r="I13" s="95"/>
      <c r="J13" s="95"/>
      <c r="K13" s="95"/>
      <c r="L13" s="95"/>
      <c r="M13" s="95"/>
      <c r="N13" s="95"/>
      <c r="O13" s="95"/>
      <c r="P13" s="81"/>
    </row>
    <row r="14" spans="1:24" s="80" customFormat="1" ht="30.75" customHeight="1">
      <c r="A14" s="441"/>
      <c r="B14" s="401"/>
      <c r="C14" s="442"/>
      <c r="D14" s="401"/>
      <c r="E14" s="401"/>
      <c r="F14" s="101"/>
      <c r="G14" s="101"/>
      <c r="H14" s="95"/>
      <c r="I14" s="95"/>
      <c r="J14" s="95"/>
      <c r="K14" s="95"/>
      <c r="L14" s="95"/>
      <c r="M14" s="95"/>
      <c r="N14" s="95"/>
      <c r="O14" s="95"/>
      <c r="P14" s="81"/>
    </row>
    <row r="15" spans="1:24" s="80" customFormat="1" ht="30.75" customHeight="1">
      <c r="A15" s="441"/>
      <c r="B15" s="401"/>
      <c r="C15" s="442"/>
      <c r="D15" s="401"/>
      <c r="E15" s="401"/>
      <c r="F15" s="101"/>
      <c r="G15" s="101"/>
      <c r="H15" s="95"/>
      <c r="I15" s="95"/>
      <c r="J15" s="95"/>
      <c r="K15" s="95"/>
      <c r="L15" s="95"/>
      <c r="M15" s="95"/>
      <c r="N15" s="95"/>
      <c r="O15" s="95"/>
      <c r="P15" s="81"/>
    </row>
    <row r="16" spans="1:24" s="80" customFormat="1" ht="30.75" customHeight="1">
      <c r="A16" s="441"/>
      <c r="B16" s="401"/>
      <c r="C16" s="442"/>
      <c r="D16" s="401"/>
      <c r="E16" s="401"/>
      <c r="F16" s="101"/>
      <c r="G16" s="101"/>
      <c r="H16" s="95"/>
      <c r="I16" s="95"/>
      <c r="J16" s="95"/>
      <c r="K16" s="95"/>
      <c r="L16" s="95"/>
      <c r="M16" s="95"/>
      <c r="N16" s="95"/>
      <c r="O16" s="95"/>
      <c r="P16" s="81"/>
    </row>
    <row r="17" spans="1:16" s="80" customFormat="1" ht="30.75" customHeight="1">
      <c r="A17" s="441"/>
      <c r="B17" s="401"/>
      <c r="C17" s="442"/>
      <c r="D17" s="401"/>
      <c r="E17" s="401"/>
      <c r="F17" s="101"/>
      <c r="G17" s="101"/>
      <c r="H17" s="95"/>
      <c r="I17" s="95"/>
      <c r="J17" s="95"/>
      <c r="K17" s="95"/>
      <c r="L17" s="95"/>
      <c r="M17" s="95"/>
      <c r="N17" s="95"/>
      <c r="O17" s="95"/>
      <c r="P17" s="81"/>
    </row>
    <row r="18" spans="1:16" s="80" customFormat="1" ht="30.75" customHeight="1">
      <c r="A18" s="441"/>
      <c r="B18" s="401"/>
      <c r="C18" s="442"/>
      <c r="D18" s="401"/>
      <c r="E18" s="401"/>
      <c r="F18" s="101"/>
      <c r="G18" s="101"/>
      <c r="H18" s="95"/>
      <c r="I18" s="95"/>
      <c r="J18" s="95"/>
      <c r="K18" s="95"/>
      <c r="L18" s="95"/>
      <c r="M18" s="95"/>
      <c r="N18" s="95"/>
      <c r="O18" s="95"/>
      <c r="P18" s="81"/>
    </row>
    <row r="19" spans="1:16" s="80" customFormat="1" ht="30.75" customHeight="1">
      <c r="A19" s="441"/>
      <c r="B19" s="401"/>
      <c r="C19" s="442"/>
      <c r="D19" s="401"/>
      <c r="E19" s="401"/>
      <c r="F19" s="101"/>
      <c r="G19" s="101"/>
      <c r="H19" s="95"/>
      <c r="I19" s="95"/>
      <c r="J19" s="95"/>
      <c r="K19" s="95"/>
      <c r="L19" s="95"/>
      <c r="M19" s="95"/>
      <c r="N19" s="95"/>
      <c r="O19" s="95"/>
      <c r="P19" s="81"/>
    </row>
    <row r="20" spans="1:16" s="80" customFormat="1" ht="69" customHeight="1">
      <c r="A20" s="441"/>
      <c r="B20" s="401">
        <v>2</v>
      </c>
      <c r="C20" s="442" t="s">
        <v>176</v>
      </c>
      <c r="D20" s="401">
        <v>26.25</v>
      </c>
      <c r="E20" s="401" t="s">
        <v>39</v>
      </c>
      <c r="F20" s="101" t="s">
        <v>200</v>
      </c>
      <c r="G20" s="101" t="s">
        <v>202</v>
      </c>
      <c r="H20" s="101">
        <v>0</v>
      </c>
      <c r="I20" s="101">
        <v>0</v>
      </c>
      <c r="J20" s="101">
        <v>80</v>
      </c>
      <c r="K20" s="101">
        <v>0</v>
      </c>
      <c r="L20" s="101">
        <v>0</v>
      </c>
      <c r="M20" s="101">
        <v>0</v>
      </c>
      <c r="N20" s="101">
        <v>0</v>
      </c>
      <c r="O20" s="101">
        <f>SUM(H20:N20)</f>
        <v>80</v>
      </c>
      <c r="P20" s="108">
        <f>D20*O20</f>
        <v>2100</v>
      </c>
    </row>
    <row r="21" spans="1:16" s="80" customFormat="1" ht="46.5" customHeight="1">
      <c r="A21" s="441"/>
      <c r="B21" s="401"/>
      <c r="C21" s="442"/>
      <c r="D21" s="401"/>
      <c r="E21" s="401"/>
      <c r="F21" s="101"/>
      <c r="G21" s="101"/>
      <c r="H21" s="95"/>
      <c r="I21" s="95"/>
      <c r="J21" s="95"/>
      <c r="K21" s="95"/>
      <c r="L21" s="95"/>
      <c r="M21" s="95"/>
      <c r="N21" s="95"/>
      <c r="O21" s="95"/>
      <c r="P21" s="81"/>
    </row>
    <row r="22" spans="1:16" s="80" customFormat="1" ht="37.5" customHeight="1">
      <c r="A22" s="441"/>
      <c r="B22" s="401"/>
      <c r="C22" s="442"/>
      <c r="D22" s="401"/>
      <c r="E22" s="401"/>
      <c r="F22" s="101"/>
      <c r="G22" s="101"/>
      <c r="H22" s="95"/>
      <c r="I22" s="95"/>
      <c r="J22" s="95"/>
      <c r="K22" s="95"/>
      <c r="L22" s="95"/>
      <c r="M22" s="95"/>
      <c r="N22" s="95"/>
      <c r="O22" s="95"/>
      <c r="P22" s="81"/>
    </row>
    <row r="23" spans="1:16" s="80" customFormat="1" ht="33.75" customHeight="1">
      <c r="A23" s="441"/>
      <c r="B23" s="401"/>
      <c r="C23" s="442"/>
      <c r="D23" s="401"/>
      <c r="E23" s="401"/>
      <c r="F23" s="101"/>
      <c r="G23" s="101"/>
      <c r="H23" s="95"/>
      <c r="I23" s="95"/>
      <c r="J23" s="95"/>
      <c r="K23" s="95"/>
      <c r="L23" s="95"/>
      <c r="M23" s="95"/>
      <c r="N23" s="95"/>
      <c r="O23" s="95"/>
      <c r="P23" s="81"/>
    </row>
    <row r="24" spans="1:16" s="80" customFormat="1" ht="33.75" customHeight="1">
      <c r="A24" s="441"/>
      <c r="B24" s="401"/>
      <c r="C24" s="442"/>
      <c r="D24" s="401"/>
      <c r="E24" s="401"/>
      <c r="F24" s="101"/>
      <c r="G24" s="101"/>
      <c r="H24" s="95"/>
      <c r="I24" s="95"/>
      <c r="J24" s="95"/>
      <c r="K24" s="95"/>
      <c r="L24" s="95"/>
      <c r="M24" s="95"/>
      <c r="N24" s="95"/>
      <c r="O24" s="95"/>
      <c r="P24" s="81"/>
    </row>
    <row r="25" spans="1:16" s="80" customFormat="1" ht="38.25" customHeight="1">
      <c r="A25" s="441"/>
      <c r="B25" s="401"/>
      <c r="C25" s="442"/>
      <c r="D25" s="401"/>
      <c r="E25" s="401"/>
      <c r="F25" s="101"/>
      <c r="G25" s="101"/>
      <c r="H25" s="95"/>
      <c r="I25" s="95"/>
      <c r="J25" s="95"/>
      <c r="K25" s="95"/>
      <c r="L25" s="95"/>
      <c r="M25" s="95"/>
      <c r="N25" s="95"/>
      <c r="O25" s="95"/>
      <c r="P25" s="81"/>
    </row>
    <row r="26" spans="1:16" s="80" customFormat="1" ht="36" customHeight="1">
      <c r="A26" s="441"/>
      <c r="B26" s="401"/>
      <c r="C26" s="442"/>
      <c r="D26" s="401"/>
      <c r="E26" s="401"/>
      <c r="F26" s="101"/>
      <c r="G26" s="101"/>
      <c r="H26" s="95"/>
      <c r="I26" s="95"/>
      <c r="J26" s="95"/>
      <c r="K26" s="95"/>
      <c r="L26" s="95"/>
      <c r="M26" s="95"/>
      <c r="N26" s="95"/>
      <c r="O26" s="95"/>
      <c r="P26" s="81"/>
    </row>
    <row r="27" spans="1:16" s="80" customFormat="1" ht="20.25" customHeight="1">
      <c r="A27" s="441"/>
      <c r="B27" s="401"/>
      <c r="C27" s="442"/>
      <c r="D27" s="401"/>
      <c r="E27" s="401"/>
      <c r="F27" s="101"/>
      <c r="G27" s="101"/>
      <c r="H27" s="95"/>
      <c r="I27" s="95"/>
      <c r="J27" s="95"/>
      <c r="K27" s="95"/>
      <c r="L27" s="95"/>
      <c r="M27" s="95"/>
      <c r="N27" s="95"/>
      <c r="O27" s="95"/>
      <c r="P27" s="81"/>
    </row>
    <row r="28" spans="1:16" s="80" customFormat="1" ht="22.5" customHeight="1">
      <c r="A28" s="441"/>
      <c r="B28" s="401"/>
      <c r="C28" s="442"/>
      <c r="D28" s="401"/>
      <c r="E28" s="401"/>
      <c r="F28" s="101"/>
      <c r="G28" s="101"/>
      <c r="H28" s="95"/>
      <c r="I28" s="95"/>
      <c r="J28" s="95"/>
      <c r="K28" s="95"/>
      <c r="L28" s="95"/>
      <c r="M28" s="95"/>
      <c r="N28" s="95"/>
      <c r="O28" s="95"/>
      <c r="P28" s="81"/>
    </row>
    <row r="29" spans="1:16" s="80" customFormat="1" ht="22.5" customHeight="1">
      <c r="A29" s="441"/>
      <c r="B29" s="401"/>
      <c r="C29" s="442"/>
      <c r="D29" s="401"/>
      <c r="E29" s="401"/>
      <c r="F29" s="101"/>
      <c r="G29" s="101"/>
      <c r="H29" s="95"/>
      <c r="I29" s="95"/>
      <c r="J29" s="95"/>
      <c r="K29" s="95"/>
      <c r="L29" s="95"/>
      <c r="M29" s="95"/>
      <c r="N29" s="95"/>
      <c r="O29" s="95"/>
      <c r="P29" s="81"/>
    </row>
    <row r="30" spans="1:16" s="80" customFormat="1" ht="22.5" customHeight="1">
      <c r="A30" s="441"/>
      <c r="B30" s="401"/>
      <c r="C30" s="442"/>
      <c r="D30" s="401"/>
      <c r="E30" s="401"/>
      <c r="F30" s="101"/>
      <c r="G30" s="101"/>
      <c r="H30" s="95"/>
      <c r="I30" s="95"/>
      <c r="J30" s="95"/>
      <c r="K30" s="95"/>
      <c r="L30" s="95"/>
      <c r="M30" s="95"/>
      <c r="N30" s="95"/>
      <c r="O30" s="95"/>
      <c r="P30" s="81"/>
    </row>
    <row r="31" spans="1:16" s="80" customFormat="1" ht="34.5" customHeight="1">
      <c r="A31" s="441"/>
      <c r="B31" s="401"/>
      <c r="C31" s="442"/>
      <c r="D31" s="401"/>
      <c r="E31" s="401"/>
      <c r="F31" s="101"/>
      <c r="G31" s="101"/>
      <c r="H31" s="95"/>
      <c r="I31" s="95"/>
      <c r="J31" s="95"/>
      <c r="K31" s="95"/>
      <c r="L31" s="95"/>
      <c r="M31" s="95"/>
      <c r="N31" s="95"/>
      <c r="O31" s="95"/>
      <c r="P31" s="81"/>
    </row>
    <row r="32" spans="1:16" s="80" customFormat="1" ht="22.5" customHeight="1">
      <c r="A32" s="441"/>
      <c r="B32" s="401"/>
      <c r="C32" s="442"/>
      <c r="D32" s="401"/>
      <c r="E32" s="401"/>
      <c r="F32" s="101"/>
      <c r="G32" s="101"/>
      <c r="H32" s="95"/>
      <c r="I32" s="95"/>
      <c r="J32" s="95"/>
      <c r="K32" s="95"/>
      <c r="L32" s="95"/>
      <c r="M32" s="95"/>
      <c r="N32" s="95"/>
      <c r="O32" s="95"/>
      <c r="P32" s="81"/>
    </row>
    <row r="33" spans="1:16" s="80" customFormat="1" ht="22.5" customHeight="1">
      <c r="A33" s="441"/>
      <c r="B33" s="401"/>
      <c r="C33" s="442"/>
      <c r="D33" s="401"/>
      <c r="E33" s="401"/>
      <c r="F33" s="101"/>
      <c r="G33" s="101"/>
      <c r="H33" s="95"/>
      <c r="I33" s="95"/>
      <c r="J33" s="95"/>
      <c r="K33" s="95"/>
      <c r="L33" s="95"/>
      <c r="M33" s="95"/>
      <c r="N33" s="95"/>
      <c r="O33" s="95"/>
      <c r="P33" s="81"/>
    </row>
    <row r="34" spans="1:16" s="80" customFormat="1" ht="22.5" customHeight="1">
      <c r="A34" s="441"/>
      <c r="B34" s="401"/>
      <c r="C34" s="442"/>
      <c r="D34" s="401"/>
      <c r="E34" s="401"/>
      <c r="F34" s="101"/>
      <c r="G34" s="101"/>
      <c r="H34" s="95"/>
      <c r="I34" s="95"/>
      <c r="J34" s="95"/>
      <c r="K34" s="95"/>
      <c r="L34" s="95"/>
      <c r="M34" s="95"/>
      <c r="N34" s="95"/>
      <c r="O34" s="95"/>
      <c r="P34" s="81"/>
    </row>
    <row r="35" spans="1:16" s="80" customFormat="1" ht="22.5" customHeight="1">
      <c r="A35" s="441"/>
      <c r="B35" s="401"/>
      <c r="C35" s="442"/>
      <c r="D35" s="401"/>
      <c r="E35" s="401"/>
      <c r="F35" s="101"/>
      <c r="G35" s="101"/>
      <c r="H35" s="95"/>
      <c r="I35" s="95"/>
      <c r="J35" s="95"/>
      <c r="K35" s="95"/>
      <c r="L35" s="95"/>
      <c r="M35" s="95"/>
      <c r="N35" s="95"/>
      <c r="O35" s="95"/>
      <c r="P35" s="81"/>
    </row>
    <row r="36" spans="1:16" s="80" customFormat="1" ht="22.5" customHeight="1">
      <c r="A36" s="441"/>
      <c r="B36" s="401"/>
      <c r="C36" s="442"/>
      <c r="D36" s="401"/>
      <c r="E36" s="401"/>
      <c r="F36" s="101"/>
      <c r="G36" s="101"/>
      <c r="H36" s="95"/>
      <c r="I36" s="95"/>
      <c r="J36" s="95"/>
      <c r="K36" s="95"/>
      <c r="L36" s="95"/>
      <c r="M36" s="95"/>
      <c r="N36" s="95"/>
      <c r="O36" s="95"/>
      <c r="P36" s="81"/>
    </row>
    <row r="37" spans="1:16" s="80" customFormat="1" ht="22.5" customHeight="1">
      <c r="A37" s="441"/>
      <c r="B37" s="401"/>
      <c r="C37" s="442"/>
      <c r="D37" s="401"/>
      <c r="E37" s="401"/>
      <c r="F37" s="101"/>
      <c r="G37" s="101"/>
      <c r="H37" s="95"/>
      <c r="I37" s="95"/>
      <c r="J37" s="95"/>
      <c r="K37" s="95"/>
      <c r="L37" s="95"/>
      <c r="M37" s="95"/>
      <c r="N37" s="95"/>
      <c r="O37" s="95"/>
      <c r="P37" s="81"/>
    </row>
    <row r="38" spans="1:16" s="80" customFormat="1" ht="39" customHeight="1">
      <c r="A38" s="441"/>
      <c r="B38" s="401"/>
      <c r="C38" s="442"/>
      <c r="D38" s="401"/>
      <c r="E38" s="401"/>
      <c r="F38" s="101"/>
      <c r="G38" s="101"/>
      <c r="H38" s="95"/>
      <c r="I38" s="95"/>
      <c r="J38" s="95"/>
      <c r="K38" s="95"/>
      <c r="L38" s="95"/>
      <c r="M38" s="95"/>
      <c r="N38" s="95"/>
      <c r="O38" s="95"/>
      <c r="P38" s="81"/>
    </row>
    <row r="39" spans="1:16" s="80" customFormat="1" ht="22.5" customHeight="1">
      <c r="A39" s="441"/>
      <c r="B39" s="401"/>
      <c r="C39" s="442"/>
      <c r="D39" s="401"/>
      <c r="E39" s="401"/>
      <c r="F39" s="101"/>
      <c r="G39" s="101"/>
      <c r="H39" s="95"/>
      <c r="I39" s="95"/>
      <c r="J39" s="95"/>
      <c r="K39" s="95"/>
      <c r="L39" s="95"/>
      <c r="M39" s="95"/>
      <c r="N39" s="95"/>
      <c r="O39" s="95"/>
      <c r="P39" s="81"/>
    </row>
    <row r="40" spans="1:16" s="80" customFormat="1" ht="32.25" customHeight="1">
      <c r="A40" s="441"/>
      <c r="B40" s="401"/>
      <c r="C40" s="442"/>
      <c r="D40" s="401"/>
      <c r="E40" s="401"/>
      <c r="F40" s="101"/>
      <c r="G40" s="101"/>
      <c r="H40" s="95"/>
      <c r="I40" s="95"/>
      <c r="J40" s="95"/>
      <c r="K40" s="95"/>
      <c r="L40" s="95"/>
      <c r="M40" s="95"/>
      <c r="N40" s="95"/>
      <c r="O40" s="95"/>
      <c r="P40" s="81"/>
    </row>
    <row r="41" spans="1:16" s="80" customFormat="1" ht="32.25" customHeight="1">
      <c r="A41" s="441"/>
      <c r="B41" s="401"/>
      <c r="C41" s="442"/>
      <c r="D41" s="401"/>
      <c r="E41" s="401"/>
      <c r="F41" s="101"/>
      <c r="G41" s="101"/>
      <c r="H41" s="95"/>
      <c r="I41" s="95"/>
      <c r="J41" s="95"/>
      <c r="K41" s="95"/>
      <c r="L41" s="95"/>
      <c r="M41" s="95"/>
      <c r="N41" s="95"/>
      <c r="O41" s="95"/>
      <c r="P41" s="81"/>
    </row>
    <row r="42" spans="1:16" s="80" customFormat="1" ht="19.5" customHeight="1">
      <c r="A42" s="441"/>
      <c r="B42" s="401"/>
      <c r="C42" s="442"/>
      <c r="D42" s="401"/>
      <c r="E42" s="401"/>
      <c r="F42" s="101"/>
      <c r="G42" s="101"/>
      <c r="H42" s="95"/>
      <c r="I42" s="95"/>
      <c r="J42" s="95"/>
      <c r="K42" s="95"/>
      <c r="L42" s="95"/>
      <c r="M42" s="95"/>
      <c r="N42" s="95"/>
      <c r="O42" s="95"/>
      <c r="P42" s="81"/>
    </row>
    <row r="43" spans="1:16" s="80" customFormat="1" ht="20.25" customHeight="1">
      <c r="A43" s="441"/>
      <c r="B43" s="104">
        <v>3</v>
      </c>
      <c r="C43" s="103" t="s">
        <v>203</v>
      </c>
      <c r="D43" s="104">
        <v>0.5</v>
      </c>
      <c r="E43" s="104" t="s">
        <v>40</v>
      </c>
      <c r="F43" s="101" t="s">
        <v>204</v>
      </c>
      <c r="G43" s="101" t="s">
        <v>204</v>
      </c>
      <c r="H43" s="101">
        <v>1</v>
      </c>
      <c r="I43" s="101">
        <v>0</v>
      </c>
      <c r="J43" s="101">
        <v>31</v>
      </c>
      <c r="K43" s="101">
        <v>0</v>
      </c>
      <c r="L43" s="101">
        <v>0</v>
      </c>
      <c r="M43" s="101">
        <v>0</v>
      </c>
      <c r="N43" s="101">
        <v>0</v>
      </c>
      <c r="O43" s="101">
        <f t="shared" ref="O43:O46" si="0">SUM(H43:N43)</f>
        <v>32</v>
      </c>
      <c r="P43" s="108">
        <f>D43*O43</f>
        <v>16</v>
      </c>
    </row>
    <row r="44" spans="1:16" s="80" customFormat="1" ht="39" customHeight="1">
      <c r="A44" s="441"/>
      <c r="B44" s="104">
        <v>4</v>
      </c>
      <c r="C44" s="103" t="s">
        <v>212</v>
      </c>
      <c r="D44" s="104">
        <v>0.5</v>
      </c>
      <c r="E44" s="104" t="s">
        <v>40</v>
      </c>
      <c r="F44" s="101" t="s">
        <v>213</v>
      </c>
      <c r="G44" s="101" t="s">
        <v>213</v>
      </c>
      <c r="H44" s="101">
        <v>3</v>
      </c>
      <c r="I44" s="101">
        <v>0</v>
      </c>
      <c r="J44" s="101">
        <v>27</v>
      </c>
      <c r="K44" s="101">
        <v>0</v>
      </c>
      <c r="L44" s="101">
        <v>0</v>
      </c>
      <c r="M44" s="101">
        <v>0</v>
      </c>
      <c r="N44" s="101">
        <v>0</v>
      </c>
      <c r="O44" s="101">
        <f t="shared" si="0"/>
        <v>30</v>
      </c>
      <c r="P44" s="108">
        <f>D44*O44</f>
        <v>15</v>
      </c>
    </row>
    <row r="45" spans="1:16" s="80" customFormat="1" ht="20.25" customHeight="1">
      <c r="A45" s="441"/>
      <c r="B45" s="104">
        <v>5</v>
      </c>
      <c r="C45" s="103" t="s">
        <v>214</v>
      </c>
      <c r="D45" s="104">
        <v>0.5</v>
      </c>
      <c r="E45" s="104" t="s">
        <v>40</v>
      </c>
      <c r="F45" s="101" t="s">
        <v>215</v>
      </c>
      <c r="G45" s="101" t="s">
        <v>215</v>
      </c>
      <c r="H45" s="101">
        <v>3</v>
      </c>
      <c r="I45" s="101">
        <v>0</v>
      </c>
      <c r="J45" s="104">
        <v>26</v>
      </c>
      <c r="K45" s="101">
        <v>0</v>
      </c>
      <c r="L45" s="101">
        <v>1</v>
      </c>
      <c r="M45" s="101">
        <v>0</v>
      </c>
      <c r="N45" s="101">
        <v>0</v>
      </c>
      <c r="O45" s="104">
        <f>SUM(H45:N45)</f>
        <v>30</v>
      </c>
      <c r="P45" s="108">
        <f>D45*O45</f>
        <v>15</v>
      </c>
    </row>
    <row r="46" spans="1:16" s="80" customFormat="1" ht="36.75" customHeight="1">
      <c r="A46" s="441"/>
      <c r="B46" s="101">
        <v>6</v>
      </c>
      <c r="C46" s="103" t="s">
        <v>205</v>
      </c>
      <c r="D46" s="104">
        <v>0.5</v>
      </c>
      <c r="E46" s="104" t="s">
        <v>40</v>
      </c>
      <c r="F46" s="101" t="s">
        <v>206</v>
      </c>
      <c r="G46" s="101" t="s">
        <v>206</v>
      </c>
      <c r="H46" s="109">
        <v>8</v>
      </c>
      <c r="I46" s="101">
        <v>0</v>
      </c>
      <c r="J46" s="101">
        <v>66</v>
      </c>
      <c r="K46" s="101">
        <v>0</v>
      </c>
      <c r="L46" s="101">
        <v>2</v>
      </c>
      <c r="M46" s="101">
        <v>0</v>
      </c>
      <c r="N46" s="101">
        <v>0</v>
      </c>
      <c r="O46" s="101">
        <f t="shared" si="0"/>
        <v>76</v>
      </c>
      <c r="P46" s="108">
        <f>D46*O46</f>
        <v>38</v>
      </c>
    </row>
    <row r="47" spans="1:16" s="80" customFormat="1">
      <c r="A47" s="441"/>
      <c r="B47" s="120"/>
      <c r="C47" s="147" t="s">
        <v>219</v>
      </c>
      <c r="D47" s="102">
        <f>SUM(D6:D46)</f>
        <v>44.5</v>
      </c>
      <c r="E47" s="102"/>
      <c r="F47" s="106"/>
      <c r="G47" s="106"/>
      <c r="H47" s="102">
        <f t="shared" ref="H47:P47" si="1">SUM(H6:H46)</f>
        <v>15</v>
      </c>
      <c r="I47" s="102">
        <f t="shared" si="1"/>
        <v>0</v>
      </c>
      <c r="J47" s="102">
        <f t="shared" si="1"/>
        <v>334</v>
      </c>
      <c r="K47" s="102">
        <f t="shared" si="1"/>
        <v>0</v>
      </c>
      <c r="L47" s="102">
        <f t="shared" si="1"/>
        <v>3</v>
      </c>
      <c r="M47" s="102">
        <f t="shared" si="1"/>
        <v>0</v>
      </c>
      <c r="N47" s="102">
        <f t="shared" si="1"/>
        <v>0</v>
      </c>
      <c r="O47" s="102">
        <f t="shared" si="1"/>
        <v>352</v>
      </c>
      <c r="P47" s="107">
        <f t="shared" si="1"/>
        <v>3874</v>
      </c>
    </row>
    <row r="48" spans="1:16" s="80" customFormat="1">
      <c r="A48" s="441"/>
      <c r="B48" s="120"/>
      <c r="C48" s="147" t="s">
        <v>220</v>
      </c>
      <c r="D48" s="107">
        <f>D47+'Apr 24'!D44</f>
        <v>86.25</v>
      </c>
      <c r="E48" s="102"/>
      <c r="F48" s="106"/>
      <c r="G48" s="106"/>
      <c r="H48" s="116">
        <f>H47+'Apr 24'!H44</f>
        <v>84</v>
      </c>
      <c r="I48" s="116">
        <f>I47+'Apr 24'!I44</f>
        <v>0</v>
      </c>
      <c r="J48" s="116">
        <f>J47+'Apr 24'!J44</f>
        <v>707</v>
      </c>
      <c r="K48" s="116">
        <f>K47+'Apr 24'!K44</f>
        <v>0</v>
      </c>
      <c r="L48" s="116">
        <f>L47+'Apr 24'!L44</f>
        <v>3</v>
      </c>
      <c r="M48" s="116">
        <f>M47+'Apr 24'!M44</f>
        <v>0</v>
      </c>
      <c r="N48" s="116">
        <f>N47+'Apr 24'!N44</f>
        <v>0</v>
      </c>
      <c r="O48" s="116">
        <f>O47+'Apr 24'!O44</f>
        <v>794</v>
      </c>
      <c r="P48" s="107">
        <f>P47+'Apr 24'!P44</f>
        <v>7735</v>
      </c>
    </row>
    <row r="49" spans="1:24" ht="51" customHeight="1">
      <c r="A49" s="439" t="s">
        <v>14</v>
      </c>
      <c r="B49" s="440">
        <v>7</v>
      </c>
      <c r="C49" s="401" t="s">
        <v>221</v>
      </c>
      <c r="D49" s="401">
        <v>26.25</v>
      </c>
      <c r="E49" s="401" t="s">
        <v>39</v>
      </c>
      <c r="F49" s="101" t="s">
        <v>200</v>
      </c>
      <c r="G49" s="101" t="s">
        <v>202</v>
      </c>
      <c r="H49" s="101">
        <v>0</v>
      </c>
      <c r="I49" s="101">
        <v>0</v>
      </c>
      <c r="J49" s="101">
        <v>133</v>
      </c>
      <c r="K49" s="101">
        <v>0</v>
      </c>
      <c r="L49" s="101">
        <v>0</v>
      </c>
      <c r="M49" s="101">
        <v>0</v>
      </c>
      <c r="N49" s="101">
        <v>0</v>
      </c>
      <c r="O49" s="101">
        <f t="shared" ref="O49" si="2">SUM(H49:N49)</f>
        <v>133</v>
      </c>
      <c r="P49" s="108">
        <f>D49*O49</f>
        <v>3491.25</v>
      </c>
      <c r="U49" s="79"/>
      <c r="V49" s="79"/>
      <c r="W49" s="79"/>
      <c r="X49" s="79"/>
    </row>
    <row r="50" spans="1:24" ht="45" customHeight="1">
      <c r="A50" s="439"/>
      <c r="B50" s="440"/>
      <c r="C50" s="401"/>
      <c r="D50" s="401"/>
      <c r="E50" s="401"/>
      <c r="F50" s="95"/>
      <c r="G50" s="95"/>
      <c r="H50" s="101"/>
      <c r="I50" s="101"/>
      <c r="J50" s="101"/>
      <c r="K50" s="101"/>
      <c r="L50" s="101"/>
      <c r="M50" s="101"/>
      <c r="N50" s="101"/>
      <c r="O50" s="101"/>
      <c r="P50" s="108"/>
      <c r="U50" s="79"/>
      <c r="V50" s="79"/>
      <c r="W50" s="79"/>
      <c r="X50" s="79"/>
    </row>
    <row r="51" spans="1:24" ht="30.75" customHeight="1">
      <c r="A51" s="439"/>
      <c r="B51" s="440"/>
      <c r="C51" s="401"/>
      <c r="D51" s="401"/>
      <c r="E51" s="401"/>
      <c r="F51" s="95"/>
      <c r="G51" s="95"/>
      <c r="H51" s="95"/>
      <c r="I51" s="95"/>
      <c r="J51" s="95"/>
      <c r="K51" s="95"/>
      <c r="L51" s="95"/>
      <c r="M51" s="95"/>
      <c r="N51" s="95"/>
      <c r="O51" s="95"/>
      <c r="P51" s="81"/>
      <c r="U51" s="79"/>
      <c r="V51" s="79"/>
      <c r="W51" s="79"/>
      <c r="X51" s="79"/>
    </row>
    <row r="52" spans="1:24" ht="30.75" customHeight="1">
      <c r="A52" s="439"/>
      <c r="B52" s="440"/>
      <c r="C52" s="401"/>
      <c r="D52" s="401"/>
      <c r="E52" s="401"/>
      <c r="F52" s="95"/>
      <c r="G52" s="95"/>
      <c r="H52" s="95"/>
      <c r="I52" s="95"/>
      <c r="J52" s="95"/>
      <c r="K52" s="95"/>
      <c r="L52" s="95"/>
      <c r="M52" s="95"/>
      <c r="N52" s="95"/>
      <c r="O52" s="95"/>
      <c r="P52" s="81"/>
      <c r="U52" s="79"/>
      <c r="V52" s="79"/>
      <c r="W52" s="79"/>
      <c r="X52" s="79"/>
    </row>
    <row r="53" spans="1:24" ht="30.75" customHeight="1">
      <c r="A53" s="439"/>
      <c r="B53" s="440"/>
      <c r="C53" s="401"/>
      <c r="D53" s="401"/>
      <c r="E53" s="401"/>
      <c r="F53" s="95"/>
      <c r="G53" s="95"/>
      <c r="H53" s="95"/>
      <c r="I53" s="95"/>
      <c r="J53" s="95"/>
      <c r="K53" s="95"/>
      <c r="L53" s="95"/>
      <c r="M53" s="95"/>
      <c r="N53" s="95"/>
      <c r="O53" s="95"/>
      <c r="P53" s="81"/>
      <c r="U53" s="79"/>
      <c r="V53" s="79"/>
      <c r="W53" s="79"/>
      <c r="X53" s="79"/>
    </row>
    <row r="54" spans="1:24" ht="30.75" customHeight="1">
      <c r="A54" s="439"/>
      <c r="B54" s="440"/>
      <c r="C54" s="401"/>
      <c r="D54" s="401"/>
      <c r="E54" s="401"/>
      <c r="F54" s="95"/>
      <c r="G54" s="95"/>
      <c r="H54" s="95"/>
      <c r="I54" s="95"/>
      <c r="J54" s="95"/>
      <c r="K54" s="95"/>
      <c r="L54" s="95"/>
      <c r="M54" s="95"/>
      <c r="N54" s="95"/>
      <c r="O54" s="95"/>
      <c r="P54" s="81"/>
      <c r="U54" s="79"/>
      <c r="V54" s="79"/>
      <c r="W54" s="79"/>
      <c r="X54" s="79"/>
    </row>
    <row r="55" spans="1:24" ht="30.75" customHeight="1">
      <c r="A55" s="439"/>
      <c r="B55" s="440"/>
      <c r="C55" s="401"/>
      <c r="D55" s="401"/>
      <c r="E55" s="401"/>
      <c r="F55" s="95"/>
      <c r="G55" s="95"/>
      <c r="H55" s="95"/>
      <c r="I55" s="95"/>
      <c r="J55" s="95"/>
      <c r="K55" s="95"/>
      <c r="L55" s="95"/>
      <c r="M55" s="95"/>
      <c r="N55" s="95"/>
      <c r="O55" s="95"/>
      <c r="P55" s="81"/>
      <c r="U55" s="79"/>
      <c r="V55" s="79"/>
      <c r="W55" s="79"/>
      <c r="X55" s="79"/>
    </row>
    <row r="56" spans="1:24" ht="30.75" customHeight="1">
      <c r="A56" s="439"/>
      <c r="B56" s="440"/>
      <c r="C56" s="401"/>
      <c r="D56" s="401"/>
      <c r="E56" s="401"/>
      <c r="F56" s="95"/>
      <c r="G56" s="95"/>
      <c r="H56" s="95"/>
      <c r="I56" s="95"/>
      <c r="J56" s="95"/>
      <c r="K56" s="95"/>
      <c r="L56" s="95"/>
      <c r="M56" s="95"/>
      <c r="N56" s="95"/>
      <c r="O56" s="95"/>
      <c r="P56" s="81"/>
      <c r="U56" s="79"/>
      <c r="V56" s="79"/>
      <c r="W56" s="79"/>
      <c r="X56" s="79"/>
    </row>
    <row r="57" spans="1:24" ht="30.75" customHeight="1">
      <c r="A57" s="439"/>
      <c r="B57" s="440"/>
      <c r="C57" s="401"/>
      <c r="D57" s="401"/>
      <c r="E57" s="401"/>
      <c r="F57" s="95"/>
      <c r="G57" s="95"/>
      <c r="H57" s="95"/>
      <c r="I57" s="95"/>
      <c r="J57" s="95"/>
      <c r="K57" s="95"/>
      <c r="L57" s="95"/>
      <c r="M57" s="95"/>
      <c r="N57" s="95"/>
      <c r="O57" s="95"/>
      <c r="P57" s="81"/>
      <c r="U57" s="79"/>
      <c r="V57" s="79"/>
      <c r="W57" s="79"/>
      <c r="X57" s="79"/>
    </row>
    <row r="58" spans="1:24" ht="30.75" customHeight="1">
      <c r="A58" s="439"/>
      <c r="B58" s="440"/>
      <c r="C58" s="401"/>
      <c r="D58" s="401"/>
      <c r="E58" s="401"/>
      <c r="F58" s="95"/>
      <c r="G58" s="95"/>
      <c r="H58" s="95"/>
      <c r="I58" s="95"/>
      <c r="J58" s="95"/>
      <c r="K58" s="95"/>
      <c r="L58" s="95"/>
      <c r="M58" s="95"/>
      <c r="N58" s="95"/>
      <c r="O58" s="95"/>
      <c r="P58" s="81"/>
      <c r="U58" s="79"/>
      <c r="V58" s="79"/>
      <c r="W58" s="79"/>
      <c r="X58" s="79"/>
    </row>
    <row r="59" spans="1:24" ht="30.75" customHeight="1">
      <c r="A59" s="439"/>
      <c r="B59" s="440"/>
      <c r="C59" s="401"/>
      <c r="D59" s="401"/>
      <c r="E59" s="401"/>
      <c r="F59" s="95"/>
      <c r="G59" s="95"/>
      <c r="H59" s="95"/>
      <c r="I59" s="95"/>
      <c r="J59" s="95"/>
      <c r="K59" s="95"/>
      <c r="L59" s="95"/>
      <c r="M59" s="95"/>
      <c r="N59" s="95"/>
      <c r="O59" s="95"/>
      <c r="P59" s="81"/>
      <c r="U59" s="79"/>
      <c r="V59" s="79"/>
      <c r="W59" s="79"/>
      <c r="X59" s="79"/>
    </row>
    <row r="60" spans="1:24" ht="30.75" customHeight="1">
      <c r="A60" s="439"/>
      <c r="B60" s="440"/>
      <c r="C60" s="401"/>
      <c r="D60" s="401"/>
      <c r="E60" s="401"/>
      <c r="F60" s="95"/>
      <c r="G60" s="95"/>
      <c r="H60" s="95"/>
      <c r="I60" s="95"/>
      <c r="J60" s="95"/>
      <c r="K60" s="95"/>
      <c r="L60" s="95"/>
      <c r="M60" s="95"/>
      <c r="N60" s="95"/>
      <c r="O60" s="95"/>
      <c r="P60" s="81"/>
      <c r="U60" s="79"/>
      <c r="V60" s="79"/>
      <c r="W60" s="79"/>
      <c r="X60" s="79"/>
    </row>
    <row r="61" spans="1:24" ht="30.75" customHeight="1">
      <c r="A61" s="439"/>
      <c r="B61" s="440"/>
      <c r="C61" s="401"/>
      <c r="D61" s="401"/>
      <c r="E61" s="401"/>
      <c r="F61" s="95"/>
      <c r="G61" s="95"/>
      <c r="H61" s="95"/>
      <c r="I61" s="95"/>
      <c r="J61" s="95"/>
      <c r="K61" s="95"/>
      <c r="L61" s="95"/>
      <c r="M61" s="95"/>
      <c r="N61" s="95"/>
      <c r="O61" s="95"/>
      <c r="P61" s="81"/>
      <c r="U61" s="79"/>
      <c r="V61" s="79"/>
      <c r="W61" s="79"/>
      <c r="X61" s="79"/>
    </row>
    <row r="62" spans="1:24" ht="30.75" customHeight="1">
      <c r="A62" s="439"/>
      <c r="B62" s="440"/>
      <c r="C62" s="401"/>
      <c r="D62" s="401"/>
      <c r="E62" s="401"/>
      <c r="F62" s="95"/>
      <c r="G62" s="95"/>
      <c r="H62" s="95"/>
      <c r="I62" s="95"/>
      <c r="J62" s="95"/>
      <c r="K62" s="95"/>
      <c r="L62" s="95"/>
      <c r="M62" s="95"/>
      <c r="N62" s="95"/>
      <c r="O62" s="95"/>
      <c r="P62" s="81"/>
      <c r="U62" s="79"/>
      <c r="V62" s="79"/>
      <c r="W62" s="79"/>
      <c r="X62" s="79"/>
    </row>
    <row r="63" spans="1:24" ht="30.75" customHeight="1">
      <c r="A63" s="439"/>
      <c r="B63" s="440"/>
      <c r="C63" s="401"/>
      <c r="D63" s="401"/>
      <c r="E63" s="401"/>
      <c r="F63" s="95"/>
      <c r="G63" s="95"/>
      <c r="H63" s="95"/>
      <c r="I63" s="95"/>
      <c r="J63" s="95"/>
      <c r="K63" s="95"/>
      <c r="L63" s="95"/>
      <c r="M63" s="95"/>
      <c r="N63" s="95"/>
      <c r="O63" s="95"/>
      <c r="P63" s="81"/>
      <c r="U63" s="79"/>
      <c r="V63" s="79"/>
      <c r="W63" s="79"/>
      <c r="X63" s="79"/>
    </row>
    <row r="64" spans="1:24" ht="30.75" customHeight="1">
      <c r="A64" s="439"/>
      <c r="B64" s="440"/>
      <c r="C64" s="401"/>
      <c r="D64" s="401"/>
      <c r="E64" s="401"/>
      <c r="F64" s="95"/>
      <c r="G64" s="95"/>
      <c r="H64" s="95"/>
      <c r="I64" s="95"/>
      <c r="J64" s="95"/>
      <c r="K64" s="95"/>
      <c r="L64" s="95"/>
      <c r="M64" s="95"/>
      <c r="N64" s="95"/>
      <c r="O64" s="95"/>
      <c r="P64" s="81"/>
      <c r="U64" s="79"/>
      <c r="V64" s="79"/>
      <c r="W64" s="79"/>
      <c r="X64" s="79"/>
    </row>
    <row r="65" spans="1:24" ht="30.75" customHeight="1">
      <c r="A65" s="439"/>
      <c r="B65" s="440"/>
      <c r="C65" s="401"/>
      <c r="D65" s="401"/>
      <c r="E65" s="401"/>
      <c r="F65" s="95"/>
      <c r="G65" s="95"/>
      <c r="H65" s="95"/>
      <c r="I65" s="95"/>
      <c r="J65" s="95"/>
      <c r="K65" s="95"/>
      <c r="L65" s="95"/>
      <c r="M65" s="95"/>
      <c r="N65" s="95"/>
      <c r="O65" s="95"/>
      <c r="P65" s="81"/>
      <c r="U65" s="79"/>
      <c r="V65" s="79"/>
      <c r="W65" s="79"/>
      <c r="X65" s="79"/>
    </row>
    <row r="66" spans="1:24" ht="30.75" customHeight="1">
      <c r="A66" s="439"/>
      <c r="B66" s="440"/>
      <c r="C66" s="401"/>
      <c r="D66" s="401"/>
      <c r="E66" s="401"/>
      <c r="F66" s="95"/>
      <c r="G66" s="95"/>
      <c r="H66" s="95"/>
      <c r="I66" s="95"/>
      <c r="J66" s="95"/>
      <c r="K66" s="95"/>
      <c r="L66" s="95"/>
      <c r="M66" s="95"/>
      <c r="N66" s="95"/>
      <c r="O66" s="95"/>
      <c r="P66" s="81"/>
      <c r="U66" s="79"/>
      <c r="V66" s="79"/>
      <c r="W66" s="79"/>
      <c r="X66" s="79"/>
    </row>
    <row r="67" spans="1:24" ht="30.75" customHeight="1">
      <c r="A67" s="439"/>
      <c r="B67" s="440"/>
      <c r="C67" s="401"/>
      <c r="D67" s="401"/>
      <c r="E67" s="401"/>
      <c r="F67" s="95"/>
      <c r="G67" s="95"/>
      <c r="H67" s="95"/>
      <c r="I67" s="95"/>
      <c r="J67" s="95"/>
      <c r="K67" s="95"/>
      <c r="L67" s="95"/>
      <c r="M67" s="95"/>
      <c r="N67" s="95"/>
      <c r="O67" s="95"/>
      <c r="P67" s="81"/>
      <c r="U67" s="79"/>
      <c r="V67" s="79"/>
      <c r="W67" s="79"/>
      <c r="X67" s="79"/>
    </row>
    <row r="68" spans="1:24" ht="30.75" customHeight="1">
      <c r="A68" s="439"/>
      <c r="B68" s="440"/>
      <c r="C68" s="401"/>
      <c r="D68" s="401"/>
      <c r="E68" s="401"/>
      <c r="F68" s="95"/>
      <c r="G68" s="95"/>
      <c r="H68" s="95"/>
      <c r="I68" s="95"/>
      <c r="J68" s="95"/>
      <c r="K68" s="95"/>
      <c r="L68" s="95"/>
      <c r="M68" s="95"/>
      <c r="N68" s="95"/>
      <c r="O68" s="95"/>
      <c r="P68" s="81"/>
      <c r="U68" s="79"/>
      <c r="V68" s="79"/>
      <c r="W68" s="79"/>
      <c r="X68" s="79"/>
    </row>
    <row r="69" spans="1:24" ht="30.75" customHeight="1">
      <c r="A69" s="439"/>
      <c r="B69" s="440"/>
      <c r="C69" s="401"/>
      <c r="D69" s="401"/>
      <c r="E69" s="401"/>
      <c r="F69" s="95"/>
      <c r="G69" s="95"/>
      <c r="H69" s="95"/>
      <c r="I69" s="95"/>
      <c r="J69" s="95"/>
      <c r="K69" s="95"/>
      <c r="L69" s="95"/>
      <c r="M69" s="95"/>
      <c r="N69" s="95"/>
      <c r="O69" s="95"/>
      <c r="P69" s="81"/>
      <c r="U69" s="79"/>
      <c r="V69" s="79"/>
      <c r="W69" s="79"/>
      <c r="X69" s="79"/>
    </row>
    <row r="70" spans="1:24" ht="30.75" customHeight="1">
      <c r="A70" s="439"/>
      <c r="B70" s="440"/>
      <c r="C70" s="401"/>
      <c r="D70" s="401"/>
      <c r="E70" s="401"/>
      <c r="F70" s="95"/>
      <c r="G70" s="95"/>
      <c r="H70" s="95"/>
      <c r="I70" s="95"/>
      <c r="J70" s="95"/>
      <c r="K70" s="95"/>
      <c r="L70" s="95"/>
      <c r="M70" s="95"/>
      <c r="N70" s="95"/>
      <c r="O70" s="95"/>
      <c r="P70" s="81"/>
      <c r="U70" s="79"/>
      <c r="V70" s="79"/>
      <c r="W70" s="79"/>
      <c r="X70" s="79"/>
    </row>
    <row r="71" spans="1:24" ht="30.75" customHeight="1">
      <c r="A71" s="439"/>
      <c r="B71" s="440"/>
      <c r="C71" s="401"/>
      <c r="D71" s="401"/>
      <c r="E71" s="401"/>
      <c r="F71" s="95"/>
      <c r="G71" s="95"/>
      <c r="H71" s="95"/>
      <c r="I71" s="95"/>
      <c r="J71" s="95"/>
      <c r="K71" s="95"/>
      <c r="L71" s="95"/>
      <c r="M71" s="95"/>
      <c r="N71" s="95"/>
      <c r="O71" s="95"/>
      <c r="P71" s="81"/>
      <c r="U71" s="79"/>
      <c r="V71" s="79"/>
      <c r="W71" s="79"/>
      <c r="X71" s="79"/>
    </row>
    <row r="72" spans="1:24" ht="30.75" customHeight="1">
      <c r="A72" s="439"/>
      <c r="B72" s="440"/>
      <c r="C72" s="401"/>
      <c r="D72" s="401"/>
      <c r="E72" s="401"/>
      <c r="F72" s="95"/>
      <c r="G72" s="95"/>
      <c r="H72" s="95"/>
      <c r="I72" s="95"/>
      <c r="J72" s="95"/>
      <c r="K72" s="95"/>
      <c r="L72" s="95"/>
      <c r="M72" s="95"/>
      <c r="N72" s="95"/>
      <c r="O72" s="95"/>
      <c r="P72" s="81"/>
      <c r="U72" s="79"/>
      <c r="V72" s="79"/>
      <c r="W72" s="79"/>
      <c r="X72" s="79"/>
    </row>
    <row r="73" spans="1:24" ht="30.75" customHeight="1">
      <c r="A73" s="439"/>
      <c r="B73" s="440"/>
      <c r="C73" s="401"/>
      <c r="D73" s="401"/>
      <c r="E73" s="401"/>
      <c r="F73" s="95"/>
      <c r="G73" s="95"/>
      <c r="H73" s="95"/>
      <c r="I73" s="95"/>
      <c r="J73" s="95"/>
      <c r="K73" s="95"/>
      <c r="L73" s="95"/>
      <c r="M73" s="95"/>
      <c r="N73" s="95"/>
      <c r="O73" s="95"/>
      <c r="P73" s="81"/>
      <c r="U73" s="79"/>
      <c r="V73" s="79"/>
      <c r="W73" s="79"/>
      <c r="X73" s="79"/>
    </row>
    <row r="74" spans="1:24" ht="39" customHeight="1">
      <c r="A74" s="439"/>
      <c r="B74" s="440"/>
      <c r="C74" s="401"/>
      <c r="D74" s="401"/>
      <c r="E74" s="401"/>
      <c r="F74" s="95"/>
      <c r="G74" s="95"/>
      <c r="H74" s="95"/>
      <c r="I74" s="95"/>
      <c r="J74" s="95"/>
      <c r="K74" s="95"/>
      <c r="L74" s="95"/>
      <c r="M74" s="95"/>
      <c r="N74" s="95"/>
      <c r="O74" s="95"/>
      <c r="P74" s="81"/>
      <c r="U74" s="79"/>
      <c r="V74" s="79"/>
      <c r="W74" s="79"/>
      <c r="X74" s="79"/>
    </row>
    <row r="75" spans="1:24" ht="30.75" customHeight="1">
      <c r="A75" s="439"/>
      <c r="B75" s="440"/>
      <c r="C75" s="401"/>
      <c r="D75" s="401"/>
      <c r="E75" s="401"/>
      <c r="F75" s="95"/>
      <c r="G75" s="95"/>
      <c r="H75" s="95"/>
      <c r="I75" s="95"/>
      <c r="J75" s="95"/>
      <c r="K75" s="95"/>
      <c r="L75" s="95"/>
      <c r="M75" s="95"/>
      <c r="N75" s="95"/>
      <c r="O75" s="95"/>
      <c r="P75" s="81"/>
      <c r="U75" s="79"/>
      <c r="V75" s="79"/>
      <c r="W75" s="79"/>
      <c r="X75" s="79"/>
    </row>
    <row r="76" spans="1:24" ht="30.75" customHeight="1">
      <c r="A76" s="439"/>
      <c r="B76" s="440"/>
      <c r="C76" s="401"/>
      <c r="D76" s="401"/>
      <c r="E76" s="401"/>
      <c r="F76" s="95"/>
      <c r="G76" s="95"/>
      <c r="H76" s="95"/>
      <c r="I76" s="95"/>
      <c r="J76" s="95"/>
      <c r="K76" s="95"/>
      <c r="L76" s="95"/>
      <c r="M76" s="95"/>
      <c r="N76" s="95"/>
      <c r="O76" s="95"/>
      <c r="P76" s="81"/>
      <c r="U76" s="79"/>
      <c r="V76" s="79"/>
      <c r="W76" s="79"/>
      <c r="X76" s="79"/>
    </row>
    <row r="77" spans="1:24" ht="30.75" customHeight="1">
      <c r="A77" s="439"/>
      <c r="B77" s="440"/>
      <c r="C77" s="401"/>
      <c r="D77" s="401"/>
      <c r="E77" s="401"/>
      <c r="F77" s="95"/>
      <c r="G77" s="95"/>
      <c r="H77" s="95"/>
      <c r="I77" s="95"/>
      <c r="J77" s="95"/>
      <c r="K77" s="95"/>
      <c r="L77" s="95"/>
      <c r="M77" s="95"/>
      <c r="N77" s="95"/>
      <c r="O77" s="95"/>
      <c r="P77" s="81"/>
      <c r="U77" s="79"/>
      <c r="V77" s="79"/>
      <c r="W77" s="79"/>
      <c r="X77" s="79"/>
    </row>
    <row r="78" spans="1:24" ht="48.75" customHeight="1">
      <c r="A78" s="439"/>
      <c r="B78" s="440"/>
      <c r="C78" s="401"/>
      <c r="D78" s="401"/>
      <c r="E78" s="401"/>
      <c r="F78" s="95"/>
      <c r="G78" s="95"/>
      <c r="H78" s="95"/>
      <c r="I78" s="95"/>
      <c r="J78" s="95"/>
      <c r="K78" s="95"/>
      <c r="L78" s="95"/>
      <c r="M78" s="95"/>
      <c r="N78" s="95"/>
      <c r="O78" s="95"/>
      <c r="P78" s="81"/>
      <c r="U78" s="79"/>
      <c r="V78" s="79"/>
      <c r="W78" s="79"/>
      <c r="X78" s="79"/>
    </row>
    <row r="79" spans="1:24" ht="57" customHeight="1">
      <c r="A79" s="439"/>
      <c r="B79" s="440"/>
      <c r="C79" s="401"/>
      <c r="D79" s="401"/>
      <c r="E79" s="401"/>
      <c r="F79" s="95"/>
      <c r="G79" s="95"/>
      <c r="H79" s="95"/>
      <c r="I79" s="95"/>
      <c r="J79" s="95"/>
      <c r="K79" s="95"/>
      <c r="L79" s="95"/>
      <c r="M79" s="95"/>
      <c r="N79" s="95"/>
      <c r="O79" s="95"/>
      <c r="P79" s="81"/>
      <c r="U79" s="79"/>
      <c r="V79" s="79"/>
      <c r="W79" s="79"/>
      <c r="X79" s="79"/>
    </row>
    <row r="80" spans="1:24" ht="30.75" customHeight="1">
      <c r="A80" s="439"/>
      <c r="B80" s="440"/>
      <c r="C80" s="401"/>
      <c r="D80" s="401"/>
      <c r="E80" s="401"/>
      <c r="F80" s="95"/>
      <c r="G80" s="95"/>
      <c r="H80" s="95"/>
      <c r="I80" s="95"/>
      <c r="J80" s="95"/>
      <c r="K80" s="95"/>
      <c r="L80" s="95"/>
      <c r="M80" s="95"/>
      <c r="N80" s="95"/>
      <c r="O80" s="95"/>
      <c r="P80" s="81"/>
      <c r="U80" s="79"/>
      <c r="V80" s="79"/>
      <c r="W80" s="79"/>
      <c r="X80" s="79"/>
    </row>
    <row r="81" spans="1:24" ht="30.75" customHeight="1">
      <c r="A81" s="439"/>
      <c r="B81" s="440"/>
      <c r="C81" s="401"/>
      <c r="D81" s="401"/>
      <c r="E81" s="401"/>
      <c r="F81" s="95"/>
      <c r="G81" s="95"/>
      <c r="H81" s="95"/>
      <c r="I81" s="95"/>
      <c r="J81" s="95"/>
      <c r="K81" s="95"/>
      <c r="L81" s="95"/>
      <c r="M81" s="95"/>
      <c r="N81" s="95"/>
      <c r="O81" s="95"/>
      <c r="P81" s="81"/>
      <c r="U81" s="79"/>
      <c r="V81" s="79"/>
      <c r="W81" s="79"/>
      <c r="X81" s="79"/>
    </row>
    <row r="82" spans="1:24" ht="45.75" customHeight="1">
      <c r="A82" s="439"/>
      <c r="B82" s="440"/>
      <c r="C82" s="401"/>
      <c r="D82" s="401"/>
      <c r="E82" s="401"/>
      <c r="F82" s="95"/>
      <c r="G82" s="95"/>
      <c r="H82" s="95"/>
      <c r="I82" s="95"/>
      <c r="J82" s="95"/>
      <c r="K82" s="95"/>
      <c r="L82" s="95"/>
      <c r="M82" s="95"/>
      <c r="N82" s="95"/>
      <c r="O82" s="95"/>
      <c r="P82" s="81"/>
      <c r="U82" s="79"/>
      <c r="V82" s="79"/>
      <c r="W82" s="79"/>
      <c r="X82" s="79"/>
    </row>
    <row r="83" spans="1:24" ht="45" customHeight="1">
      <c r="A83" s="439"/>
      <c r="B83" s="440"/>
      <c r="C83" s="401"/>
      <c r="D83" s="401"/>
      <c r="E83" s="401"/>
      <c r="F83" s="95"/>
      <c r="G83" s="95"/>
      <c r="H83" s="95"/>
      <c r="I83" s="95"/>
      <c r="J83" s="95"/>
      <c r="K83" s="95"/>
      <c r="L83" s="95"/>
      <c r="M83" s="95"/>
      <c r="N83" s="95"/>
      <c r="O83" s="95"/>
      <c r="P83" s="81"/>
      <c r="U83" s="79"/>
      <c r="V83" s="79"/>
      <c r="W83" s="79"/>
      <c r="X83" s="79"/>
    </row>
    <row r="84" spans="1:24" ht="48.75" customHeight="1">
      <c r="A84" s="439"/>
      <c r="B84" s="440"/>
      <c r="C84" s="401"/>
      <c r="D84" s="401"/>
      <c r="E84" s="401"/>
      <c r="F84" s="95"/>
      <c r="G84" s="95"/>
      <c r="H84" s="95"/>
      <c r="I84" s="95"/>
      <c r="J84" s="95"/>
      <c r="K84" s="95"/>
      <c r="L84" s="95"/>
      <c r="M84" s="95"/>
      <c r="N84" s="95"/>
      <c r="O84" s="95"/>
      <c r="P84" s="81"/>
      <c r="U84" s="79"/>
      <c r="V84" s="79"/>
      <c r="W84" s="79"/>
      <c r="X84" s="79"/>
    </row>
    <row r="85" spans="1:24" ht="30.75" customHeight="1">
      <c r="A85" s="439"/>
      <c r="B85" s="440"/>
      <c r="C85" s="401"/>
      <c r="D85" s="401"/>
      <c r="E85" s="401"/>
      <c r="F85" s="95"/>
      <c r="G85" s="95"/>
      <c r="H85" s="95"/>
      <c r="I85" s="95"/>
      <c r="J85" s="95"/>
      <c r="K85" s="95"/>
      <c r="L85" s="95"/>
      <c r="M85" s="95"/>
      <c r="N85" s="95"/>
      <c r="O85" s="95"/>
      <c r="P85" s="81"/>
      <c r="U85" s="79"/>
      <c r="V85" s="79"/>
      <c r="W85" s="79"/>
      <c r="X85" s="79"/>
    </row>
    <row r="86" spans="1:24" ht="30.75" customHeight="1">
      <c r="A86" s="439"/>
      <c r="B86" s="440"/>
      <c r="C86" s="401"/>
      <c r="D86" s="401"/>
      <c r="E86" s="401"/>
      <c r="F86" s="95"/>
      <c r="G86" s="95"/>
      <c r="H86" s="95"/>
      <c r="I86" s="95"/>
      <c r="J86" s="95"/>
      <c r="K86" s="95"/>
      <c r="L86" s="95"/>
      <c r="M86" s="95"/>
      <c r="N86" s="95"/>
      <c r="O86" s="95"/>
      <c r="P86" s="81"/>
      <c r="U86" s="79"/>
      <c r="V86" s="79"/>
      <c r="W86" s="79"/>
      <c r="X86" s="79"/>
    </row>
    <row r="87" spans="1:24" ht="30.75" customHeight="1">
      <c r="A87" s="439"/>
      <c r="B87" s="440"/>
      <c r="C87" s="401"/>
      <c r="D87" s="401"/>
      <c r="E87" s="401"/>
      <c r="F87" s="95"/>
      <c r="G87" s="95"/>
      <c r="H87" s="95"/>
      <c r="I87" s="95"/>
      <c r="J87" s="95"/>
      <c r="K87" s="95"/>
      <c r="L87" s="95"/>
      <c r="M87" s="95"/>
      <c r="N87" s="95"/>
      <c r="O87" s="95"/>
      <c r="P87" s="81"/>
      <c r="U87" s="79"/>
      <c r="V87" s="79"/>
      <c r="W87" s="79"/>
      <c r="X87" s="79"/>
    </row>
    <row r="88" spans="1:24" ht="30.75" customHeight="1">
      <c r="A88" s="439"/>
      <c r="B88" s="440"/>
      <c r="C88" s="401"/>
      <c r="D88" s="401"/>
      <c r="E88" s="401"/>
      <c r="F88" s="95"/>
      <c r="G88" s="95"/>
      <c r="H88" s="95"/>
      <c r="I88" s="95"/>
      <c r="J88" s="95"/>
      <c r="K88" s="95"/>
      <c r="L88" s="95"/>
      <c r="M88" s="95"/>
      <c r="N88" s="95"/>
      <c r="O88" s="95"/>
      <c r="P88" s="81"/>
      <c r="U88" s="79"/>
      <c r="V88" s="79"/>
      <c r="W88" s="79"/>
      <c r="X88" s="79"/>
    </row>
    <row r="89" spans="1:24" ht="51.75" customHeight="1">
      <c r="A89" s="439"/>
      <c r="B89" s="440"/>
      <c r="C89" s="401"/>
      <c r="D89" s="401"/>
      <c r="E89" s="401"/>
      <c r="F89" s="95"/>
      <c r="G89" s="95"/>
      <c r="H89" s="95"/>
      <c r="I89" s="95"/>
      <c r="J89" s="95"/>
      <c r="K89" s="95"/>
      <c r="L89" s="95"/>
      <c r="M89" s="95"/>
      <c r="N89" s="95"/>
      <c r="O89" s="95"/>
      <c r="P89" s="81"/>
      <c r="U89" s="79"/>
      <c r="V89" s="79"/>
      <c r="W89" s="79"/>
      <c r="X89" s="79"/>
    </row>
    <row r="90" spans="1:24" ht="30.75" customHeight="1">
      <c r="A90" s="439"/>
      <c r="B90" s="440"/>
      <c r="C90" s="401"/>
      <c r="D90" s="401"/>
      <c r="E90" s="401"/>
      <c r="F90" s="95"/>
      <c r="G90" s="95"/>
      <c r="H90" s="95"/>
      <c r="I90" s="95"/>
      <c r="J90" s="95"/>
      <c r="K90" s="95"/>
      <c r="L90" s="95"/>
      <c r="M90" s="95"/>
      <c r="N90" s="95"/>
      <c r="O90" s="95"/>
      <c r="P90" s="81"/>
      <c r="U90" s="79"/>
      <c r="V90" s="79"/>
      <c r="W90" s="79"/>
      <c r="X90" s="79"/>
    </row>
    <row r="91" spans="1:24" ht="30.75" customHeight="1">
      <c r="A91" s="439"/>
      <c r="B91" s="440"/>
      <c r="C91" s="401"/>
      <c r="D91" s="401"/>
      <c r="E91" s="401"/>
      <c r="F91" s="95"/>
      <c r="G91" s="95"/>
      <c r="H91" s="95"/>
      <c r="I91" s="95"/>
      <c r="J91" s="95"/>
      <c r="K91" s="95"/>
      <c r="L91" s="95"/>
      <c r="M91" s="95"/>
      <c r="N91" s="95"/>
      <c r="O91" s="95"/>
      <c r="P91" s="81"/>
      <c r="U91" s="79"/>
      <c r="V91" s="79"/>
      <c r="W91" s="79"/>
      <c r="X91" s="79"/>
    </row>
    <row r="92" spans="1:24" ht="30.75" customHeight="1">
      <c r="A92" s="439"/>
      <c r="B92" s="440"/>
      <c r="C92" s="401"/>
      <c r="D92" s="401"/>
      <c r="E92" s="401"/>
      <c r="F92" s="95"/>
      <c r="G92" s="95"/>
      <c r="H92" s="95"/>
      <c r="I92" s="95"/>
      <c r="J92" s="95"/>
      <c r="K92" s="95"/>
      <c r="L92" s="95"/>
      <c r="M92" s="95"/>
      <c r="N92" s="95"/>
      <c r="O92" s="95"/>
      <c r="P92" s="81"/>
      <c r="U92" s="79"/>
      <c r="V92" s="79"/>
      <c r="W92" s="79"/>
      <c r="X92" s="79"/>
    </row>
    <row r="93" spans="1:24" ht="30.75" customHeight="1">
      <c r="A93" s="439"/>
      <c r="B93" s="440"/>
      <c r="C93" s="401"/>
      <c r="D93" s="401"/>
      <c r="E93" s="401"/>
      <c r="F93" s="95"/>
      <c r="G93" s="95"/>
      <c r="H93" s="95"/>
      <c r="I93" s="95"/>
      <c r="J93" s="95"/>
      <c r="K93" s="95"/>
      <c r="L93" s="95"/>
      <c r="M93" s="95"/>
      <c r="N93" s="95"/>
      <c r="O93" s="95"/>
      <c r="P93" s="81"/>
      <c r="U93" s="79"/>
      <c r="V93" s="79"/>
      <c r="W93" s="79"/>
      <c r="X93" s="79"/>
    </row>
    <row r="94" spans="1:24" ht="31.5" customHeight="1">
      <c r="A94" s="439"/>
      <c r="B94" s="103">
        <v>8</v>
      </c>
      <c r="C94" s="142" t="s">
        <v>207</v>
      </c>
      <c r="D94" s="104">
        <v>1</v>
      </c>
      <c r="E94" s="104" t="s">
        <v>39</v>
      </c>
      <c r="F94" s="101" t="s">
        <v>208</v>
      </c>
      <c r="G94" s="101" t="s">
        <v>208</v>
      </c>
      <c r="H94" s="101">
        <v>0</v>
      </c>
      <c r="I94" s="101">
        <v>0</v>
      </c>
      <c r="J94" s="104">
        <v>17</v>
      </c>
      <c r="K94" s="101">
        <v>0</v>
      </c>
      <c r="L94" s="101">
        <v>2</v>
      </c>
      <c r="M94" s="101">
        <v>0</v>
      </c>
      <c r="N94" s="101">
        <v>0</v>
      </c>
      <c r="O94" s="104">
        <f t="shared" ref="O94:O97" si="3">SUM(H94:N94)</f>
        <v>19</v>
      </c>
      <c r="P94" s="108">
        <f t="shared" ref="P94:P96" si="4">D94*O94</f>
        <v>19</v>
      </c>
      <c r="U94" s="79"/>
      <c r="V94" s="79"/>
      <c r="W94" s="79"/>
      <c r="X94" s="79"/>
    </row>
    <row r="95" spans="1:24" ht="62.25" customHeight="1">
      <c r="A95" s="439"/>
      <c r="B95" s="103">
        <v>9</v>
      </c>
      <c r="C95" s="103" t="s">
        <v>209</v>
      </c>
      <c r="D95" s="104">
        <v>1</v>
      </c>
      <c r="E95" s="104" t="s">
        <v>39</v>
      </c>
      <c r="F95" s="101" t="s">
        <v>210</v>
      </c>
      <c r="G95" s="101" t="s">
        <v>210</v>
      </c>
      <c r="H95" s="109">
        <v>1</v>
      </c>
      <c r="I95" s="109">
        <v>0</v>
      </c>
      <c r="J95" s="109">
        <v>25</v>
      </c>
      <c r="K95" s="109">
        <v>0</v>
      </c>
      <c r="L95" s="109">
        <v>1</v>
      </c>
      <c r="M95" s="109">
        <v>0</v>
      </c>
      <c r="N95" s="101">
        <v>0</v>
      </c>
      <c r="O95" s="104">
        <f t="shared" si="3"/>
        <v>27</v>
      </c>
      <c r="P95" s="108">
        <f t="shared" si="4"/>
        <v>27</v>
      </c>
      <c r="U95" s="79"/>
      <c r="V95" s="79"/>
      <c r="W95" s="79"/>
      <c r="X95" s="79"/>
    </row>
    <row r="96" spans="1:24" ht="36" customHeight="1">
      <c r="A96" s="439"/>
      <c r="B96" s="103">
        <v>10</v>
      </c>
      <c r="C96" s="103" t="s">
        <v>211</v>
      </c>
      <c r="D96" s="104">
        <v>0.5</v>
      </c>
      <c r="E96" s="104" t="s">
        <v>40</v>
      </c>
      <c r="F96" s="101" t="s">
        <v>201</v>
      </c>
      <c r="G96" s="101" t="s">
        <v>201</v>
      </c>
      <c r="H96" s="101">
        <v>10</v>
      </c>
      <c r="I96" s="101">
        <v>0</v>
      </c>
      <c r="J96" s="104">
        <v>34</v>
      </c>
      <c r="K96" s="101">
        <v>0</v>
      </c>
      <c r="L96" s="101">
        <v>13</v>
      </c>
      <c r="M96" s="101">
        <v>0</v>
      </c>
      <c r="N96" s="101">
        <v>0</v>
      </c>
      <c r="O96" s="104">
        <f t="shared" si="3"/>
        <v>57</v>
      </c>
      <c r="P96" s="108">
        <f t="shared" si="4"/>
        <v>28.5</v>
      </c>
      <c r="Q96" s="123"/>
      <c r="R96" s="123"/>
      <c r="S96" s="123"/>
      <c r="T96" s="123"/>
      <c r="U96" s="79"/>
      <c r="V96" s="79"/>
      <c r="W96" s="79"/>
      <c r="X96" s="79"/>
    </row>
    <row r="97" spans="1:24" ht="38.25" customHeight="1">
      <c r="A97" s="439"/>
      <c r="B97" s="401">
        <v>11</v>
      </c>
      <c r="C97" s="442" t="s">
        <v>222</v>
      </c>
      <c r="D97" s="401">
        <v>5</v>
      </c>
      <c r="E97" s="401" t="s">
        <v>39</v>
      </c>
      <c r="F97" s="101" t="s">
        <v>216</v>
      </c>
      <c r="G97" s="101" t="s">
        <v>202</v>
      </c>
      <c r="H97" s="101">
        <v>0</v>
      </c>
      <c r="I97" s="101">
        <v>0</v>
      </c>
      <c r="J97" s="104">
        <v>121</v>
      </c>
      <c r="K97" s="101">
        <v>0</v>
      </c>
      <c r="L97" s="101">
        <v>0</v>
      </c>
      <c r="M97" s="101">
        <v>0</v>
      </c>
      <c r="N97" s="101">
        <v>0</v>
      </c>
      <c r="O97" s="104">
        <f t="shared" si="3"/>
        <v>121</v>
      </c>
      <c r="P97" s="108">
        <f>D44*O97</f>
        <v>60.5</v>
      </c>
      <c r="Q97" s="123"/>
      <c r="R97" s="123"/>
      <c r="S97" s="123"/>
      <c r="T97" s="123"/>
      <c r="U97" s="79"/>
      <c r="V97" s="79"/>
      <c r="W97" s="79"/>
      <c r="X97" s="79"/>
    </row>
    <row r="98" spans="1:24" ht="31.5" customHeight="1">
      <c r="A98" s="439"/>
      <c r="B98" s="401"/>
      <c r="C98" s="442"/>
      <c r="D98" s="401"/>
      <c r="E98" s="401"/>
      <c r="F98" s="140"/>
      <c r="G98" s="140"/>
      <c r="H98" s="95"/>
      <c r="I98" s="95"/>
      <c r="J98" s="85"/>
      <c r="K98" s="95"/>
      <c r="L98" s="95"/>
      <c r="M98" s="95"/>
      <c r="N98" s="95"/>
      <c r="O98" s="85"/>
      <c r="P98" s="81"/>
      <c r="Q98" s="123"/>
      <c r="R98" s="123"/>
      <c r="S98" s="123"/>
      <c r="T98" s="123"/>
      <c r="U98" s="79"/>
      <c r="V98" s="79"/>
      <c r="W98" s="79"/>
      <c r="X98" s="79"/>
    </row>
    <row r="99" spans="1:24" ht="76.5" customHeight="1">
      <c r="A99" s="439"/>
      <c r="B99" s="401"/>
      <c r="C99" s="442"/>
      <c r="D99" s="401"/>
      <c r="E99" s="401"/>
      <c r="F99" s="140"/>
      <c r="G99" s="140"/>
      <c r="H99" s="140"/>
      <c r="I99" s="140"/>
      <c r="J99" s="140"/>
      <c r="K99" s="140"/>
      <c r="L99" s="140"/>
      <c r="M99" s="140"/>
      <c r="N99" s="140"/>
      <c r="O99" s="140"/>
      <c r="P99" s="140"/>
      <c r="U99" s="79"/>
      <c r="V99" s="79"/>
      <c r="W99" s="79"/>
      <c r="X99" s="79"/>
    </row>
    <row r="100" spans="1:24" ht="31.5" customHeight="1">
      <c r="A100" s="439"/>
      <c r="B100" s="401"/>
      <c r="C100" s="442"/>
      <c r="D100" s="401"/>
      <c r="E100" s="401"/>
      <c r="F100" s="95"/>
      <c r="G100" s="95"/>
      <c r="H100" s="95"/>
      <c r="I100" s="95"/>
      <c r="J100" s="85"/>
      <c r="K100" s="95"/>
      <c r="L100" s="95"/>
      <c r="M100" s="95"/>
      <c r="N100" s="95"/>
      <c r="O100" s="85"/>
      <c r="P100" s="81"/>
      <c r="U100" s="79"/>
      <c r="V100" s="79"/>
      <c r="W100" s="79"/>
      <c r="X100" s="79"/>
    </row>
    <row r="101" spans="1:24" s="80" customFormat="1" ht="44.25" customHeight="1">
      <c r="A101" s="439"/>
      <c r="B101" s="401"/>
      <c r="C101" s="442"/>
      <c r="D101" s="401"/>
      <c r="E101" s="401"/>
      <c r="F101" s="101"/>
      <c r="G101" s="101"/>
      <c r="H101" s="101"/>
      <c r="I101" s="101"/>
      <c r="J101" s="101"/>
      <c r="K101" s="101"/>
      <c r="L101" s="101"/>
      <c r="M101" s="101"/>
      <c r="N101" s="101"/>
      <c r="O101" s="104"/>
      <c r="P101" s="108"/>
    </row>
    <row r="102" spans="1:24" s="80" customFormat="1" ht="44.25" customHeight="1">
      <c r="A102" s="439"/>
      <c r="B102" s="401"/>
      <c r="C102" s="442"/>
      <c r="D102" s="401"/>
      <c r="E102" s="401"/>
      <c r="F102" s="101"/>
      <c r="G102" s="101"/>
      <c r="H102" s="101"/>
      <c r="I102" s="101"/>
      <c r="J102" s="101"/>
      <c r="K102" s="101"/>
      <c r="L102" s="101"/>
      <c r="M102" s="101"/>
      <c r="N102" s="101"/>
      <c r="O102" s="104"/>
      <c r="P102" s="108"/>
    </row>
    <row r="103" spans="1:24" s="80" customFormat="1" ht="44.25" customHeight="1">
      <c r="A103" s="439"/>
      <c r="B103" s="401"/>
      <c r="C103" s="442"/>
      <c r="D103" s="401"/>
      <c r="E103" s="401"/>
      <c r="F103" s="101"/>
      <c r="G103" s="101"/>
      <c r="H103" s="101"/>
      <c r="I103" s="101"/>
      <c r="J103" s="101"/>
      <c r="K103" s="101"/>
      <c r="L103" s="101"/>
      <c r="M103" s="101"/>
      <c r="N103" s="101"/>
      <c r="O103" s="104"/>
      <c r="P103" s="108"/>
    </row>
    <row r="104" spans="1:24" s="80" customFormat="1" ht="44.25" customHeight="1">
      <c r="A104" s="439"/>
      <c r="B104" s="401"/>
      <c r="C104" s="442"/>
      <c r="D104" s="401"/>
      <c r="E104" s="401"/>
      <c r="F104" s="101"/>
      <c r="G104" s="101"/>
      <c r="H104" s="101"/>
      <c r="I104" s="101"/>
      <c r="J104" s="101"/>
      <c r="K104" s="101"/>
      <c r="L104" s="101"/>
      <c r="M104" s="101"/>
      <c r="N104" s="101"/>
      <c r="O104" s="104"/>
      <c r="P104" s="108"/>
    </row>
    <row r="105" spans="1:24" s="80" customFormat="1" ht="44.25" customHeight="1">
      <c r="A105" s="439"/>
      <c r="B105" s="401"/>
      <c r="C105" s="442"/>
      <c r="D105" s="401"/>
      <c r="E105" s="401"/>
      <c r="F105" s="101"/>
      <c r="G105" s="101"/>
      <c r="H105" s="101"/>
      <c r="I105" s="101"/>
      <c r="J105" s="101"/>
      <c r="K105" s="101"/>
      <c r="L105" s="101"/>
      <c r="M105" s="101"/>
      <c r="N105" s="101"/>
      <c r="O105" s="104"/>
      <c r="P105" s="108"/>
    </row>
    <row r="106" spans="1:24" s="80" customFormat="1" ht="30.75" customHeight="1">
      <c r="A106" s="439"/>
      <c r="B106" s="104">
        <v>12</v>
      </c>
      <c r="C106" s="103" t="s">
        <v>217</v>
      </c>
      <c r="D106" s="101">
        <v>1</v>
      </c>
      <c r="E106" s="101" t="s">
        <v>39</v>
      </c>
      <c r="F106" s="101" t="s">
        <v>218</v>
      </c>
      <c r="G106" s="101" t="s">
        <v>218</v>
      </c>
      <c r="H106" s="104">
        <v>1</v>
      </c>
      <c r="I106" s="104">
        <v>0</v>
      </c>
      <c r="J106" s="104">
        <v>13</v>
      </c>
      <c r="K106" s="104">
        <v>0</v>
      </c>
      <c r="L106" s="104">
        <v>0</v>
      </c>
      <c r="M106" s="104">
        <v>0</v>
      </c>
      <c r="N106" s="104">
        <v>0</v>
      </c>
      <c r="O106" s="104">
        <f>+H106+I106+J106+K106+L106+M106</f>
        <v>14</v>
      </c>
      <c r="P106" s="108">
        <f>O106*D106</f>
        <v>14</v>
      </c>
    </row>
    <row r="107" spans="1:24" s="80" customFormat="1">
      <c r="A107" s="439"/>
      <c r="B107" s="121"/>
      <c r="C107" s="147" t="s">
        <v>219</v>
      </c>
      <c r="D107" s="106">
        <f>SUM(D49:D106)</f>
        <v>34.75</v>
      </c>
      <c r="E107" s="101"/>
      <c r="F107" s="101"/>
      <c r="G107" s="101"/>
      <c r="H107" s="106">
        <f t="shared" ref="H107:P107" si="5">SUM(H49:H106)</f>
        <v>12</v>
      </c>
      <c r="I107" s="106">
        <f t="shared" si="5"/>
        <v>0</v>
      </c>
      <c r="J107" s="106">
        <f t="shared" si="5"/>
        <v>343</v>
      </c>
      <c r="K107" s="106">
        <f t="shared" si="5"/>
        <v>0</v>
      </c>
      <c r="L107" s="106">
        <f t="shared" si="5"/>
        <v>16</v>
      </c>
      <c r="M107" s="106">
        <f t="shared" si="5"/>
        <v>0</v>
      </c>
      <c r="N107" s="106">
        <f t="shared" si="5"/>
        <v>0</v>
      </c>
      <c r="O107" s="106">
        <f t="shared" si="5"/>
        <v>371</v>
      </c>
      <c r="P107" s="135">
        <f t="shared" si="5"/>
        <v>3640.25</v>
      </c>
    </row>
    <row r="108" spans="1:24" s="80" customFormat="1">
      <c r="A108" s="439"/>
      <c r="B108" s="121"/>
      <c r="C108" s="147" t="s">
        <v>220</v>
      </c>
      <c r="D108" s="135">
        <f>D107+'Apr 24'!D93</f>
        <v>68</v>
      </c>
      <c r="E108" s="101"/>
      <c r="F108" s="101"/>
      <c r="G108" s="101"/>
      <c r="H108" s="106">
        <f>H107+'Apr 24'!H93</f>
        <v>58</v>
      </c>
      <c r="I108" s="106">
        <f>I107+'Apr 24'!I93</f>
        <v>0</v>
      </c>
      <c r="J108" s="106">
        <f>J107+'Apr 24'!J93</f>
        <v>538</v>
      </c>
      <c r="K108" s="106">
        <f>K107+'Apr 24'!K93</f>
        <v>0</v>
      </c>
      <c r="L108" s="106">
        <f>L107+'Apr 24'!L93</f>
        <v>17</v>
      </c>
      <c r="M108" s="106">
        <f>M107+'Apr 24'!M93</f>
        <v>0</v>
      </c>
      <c r="N108" s="106">
        <f>N107+'Apr 24'!N93</f>
        <v>0</v>
      </c>
      <c r="O108" s="106">
        <f>O107+'Apr 24'!O93</f>
        <v>613</v>
      </c>
      <c r="P108" s="135">
        <f>P107+'Apr 24'!P93</f>
        <v>7300</v>
      </c>
    </row>
    <row r="109" spans="1:24" s="94" customFormat="1" ht="64.5" customHeight="1">
      <c r="A109" s="439" t="s">
        <v>20</v>
      </c>
      <c r="B109" s="85"/>
      <c r="C109" s="92"/>
      <c r="D109" s="104"/>
      <c r="E109" s="101"/>
      <c r="F109" s="101"/>
      <c r="G109" s="101"/>
      <c r="H109" s="101"/>
      <c r="I109" s="101"/>
      <c r="J109" s="101"/>
      <c r="K109" s="101"/>
      <c r="L109" s="101"/>
      <c r="M109" s="101"/>
      <c r="N109" s="101"/>
      <c r="O109" s="101"/>
      <c r="P109" s="101"/>
    </row>
    <row r="110" spans="1:24" s="86" customFormat="1" ht="21" customHeight="1">
      <c r="A110" s="439"/>
      <c r="B110" s="121"/>
      <c r="C110" s="147" t="s">
        <v>219</v>
      </c>
      <c r="D110" s="102">
        <f>SUM(D109)</f>
        <v>0</v>
      </c>
      <c r="E110" s="106"/>
      <c r="F110" s="106"/>
      <c r="G110" s="106"/>
      <c r="H110" s="102">
        <f>H109</f>
        <v>0</v>
      </c>
      <c r="I110" s="102">
        <f>I109</f>
        <v>0</v>
      </c>
      <c r="J110" s="102">
        <f t="shared" ref="J110:P110" si="6">J109</f>
        <v>0</v>
      </c>
      <c r="K110" s="102">
        <f t="shared" si="6"/>
        <v>0</v>
      </c>
      <c r="L110" s="102">
        <f t="shared" si="6"/>
        <v>0</v>
      </c>
      <c r="M110" s="102">
        <f t="shared" si="6"/>
        <v>0</v>
      </c>
      <c r="N110" s="102">
        <f t="shared" si="6"/>
        <v>0</v>
      </c>
      <c r="O110" s="102">
        <f t="shared" si="6"/>
        <v>0</v>
      </c>
      <c r="P110" s="107">
        <f t="shared" si="6"/>
        <v>0</v>
      </c>
    </row>
    <row r="111" spans="1:24" s="86" customFormat="1" ht="20.25" customHeight="1">
      <c r="A111" s="439"/>
      <c r="B111" s="121"/>
      <c r="C111" s="147" t="s">
        <v>220</v>
      </c>
      <c r="D111" s="102">
        <f>D110+'Apr 24'!D96</f>
        <v>0</v>
      </c>
      <c r="E111" s="102"/>
      <c r="F111" s="106"/>
      <c r="G111" s="106"/>
      <c r="H111" s="102">
        <f>H110+'Apr 24'!H96</f>
        <v>0</v>
      </c>
      <c r="I111" s="102">
        <f>I110+'Apr 24'!I96</f>
        <v>0</v>
      </c>
      <c r="J111" s="102">
        <f>J110+'Apr 24'!J96</f>
        <v>0</v>
      </c>
      <c r="K111" s="102">
        <f>K110+'Apr 24'!K96</f>
        <v>0</v>
      </c>
      <c r="L111" s="102">
        <f>L110+'Apr 24'!L96</f>
        <v>0</v>
      </c>
      <c r="M111" s="102">
        <f>M110+'Apr 24'!M96</f>
        <v>0</v>
      </c>
      <c r="N111" s="102">
        <f>N110+'Apr 24'!N96</f>
        <v>0</v>
      </c>
      <c r="O111" s="102">
        <f>O110+'Apr 24'!O96</f>
        <v>0</v>
      </c>
      <c r="P111" s="107">
        <f>P110+'Apr 24'!P96</f>
        <v>0</v>
      </c>
    </row>
    <row r="112" spans="1:24" ht="23.25" customHeight="1">
      <c r="A112" s="436" t="s">
        <v>21</v>
      </c>
      <c r="B112" s="437"/>
      <c r="C112" s="437"/>
      <c r="D112" s="437"/>
      <c r="E112" s="437"/>
      <c r="F112" s="437"/>
      <c r="G112" s="437"/>
      <c r="H112" s="437"/>
      <c r="I112" s="437"/>
      <c r="J112" s="437"/>
      <c r="K112" s="437"/>
      <c r="L112" s="437"/>
      <c r="M112" s="437"/>
      <c r="N112" s="437"/>
      <c r="O112" s="437"/>
      <c r="P112" s="438"/>
      <c r="U112" s="79"/>
      <c r="V112" s="79"/>
      <c r="W112" s="79"/>
      <c r="X112" s="79"/>
    </row>
    <row r="113" spans="1:24" ht="31.5" customHeight="1">
      <c r="A113" s="436" t="s">
        <v>192</v>
      </c>
      <c r="B113" s="437"/>
      <c r="C113" s="437"/>
      <c r="D113" s="437"/>
      <c r="E113" s="437"/>
      <c r="F113" s="437"/>
      <c r="G113" s="437"/>
      <c r="H113" s="437"/>
      <c r="I113" s="437"/>
      <c r="J113" s="437"/>
      <c r="K113" s="437"/>
      <c r="L113" s="437"/>
      <c r="M113" s="437"/>
      <c r="N113" s="437"/>
      <c r="O113" s="437"/>
      <c r="P113" s="438"/>
      <c r="U113" s="79"/>
      <c r="V113" s="79"/>
      <c r="W113" s="79"/>
      <c r="X113" s="79"/>
    </row>
    <row r="114" spans="1:24">
      <c r="A114" s="84"/>
      <c r="B114" s="97"/>
      <c r="C114" s="84"/>
      <c r="D114" s="97"/>
      <c r="E114" s="95"/>
      <c r="F114" s="84"/>
      <c r="G114" s="84"/>
      <c r="H114" s="84"/>
      <c r="I114" s="84"/>
      <c r="J114" s="95"/>
      <c r="K114" s="84"/>
      <c r="L114" s="84"/>
      <c r="M114" s="84"/>
      <c r="N114" s="84"/>
      <c r="O114" s="97"/>
      <c r="P114" s="84"/>
      <c r="Q114" s="84"/>
      <c r="R114" s="84"/>
      <c r="S114" s="84"/>
      <c r="T114" s="84"/>
      <c r="U114" s="138"/>
      <c r="V114" s="82"/>
      <c r="W114" s="97"/>
      <c r="X114" s="95"/>
    </row>
    <row r="115" spans="1:24">
      <c r="A115" s="84"/>
      <c r="B115" s="97"/>
      <c r="C115" s="84"/>
      <c r="D115" s="97"/>
      <c r="E115" s="95"/>
      <c r="F115" s="84"/>
      <c r="G115" s="84"/>
      <c r="H115" s="84"/>
      <c r="I115" s="84"/>
      <c r="J115" s="95"/>
      <c r="K115" s="84"/>
      <c r="L115" s="84"/>
      <c r="M115" s="84"/>
      <c r="N115" s="84"/>
      <c r="O115" s="97"/>
      <c r="P115" s="84"/>
      <c r="Q115" s="84"/>
      <c r="R115" s="84"/>
      <c r="S115" s="84"/>
      <c r="T115" s="84"/>
      <c r="U115" s="138"/>
      <c r="V115" s="82"/>
      <c r="W115" s="97"/>
      <c r="X115" s="95"/>
    </row>
    <row r="116" spans="1:24" s="80" customFormat="1" ht="15" customHeight="1">
      <c r="A116" s="423" t="s">
        <v>18</v>
      </c>
      <c r="B116" s="422" t="s">
        <v>191</v>
      </c>
      <c r="C116" s="422"/>
      <c r="D116" s="422"/>
      <c r="E116" s="422"/>
      <c r="F116" s="422"/>
      <c r="G116" s="422"/>
      <c r="H116" s="422"/>
      <c r="I116" s="422"/>
      <c r="J116" s="422"/>
      <c r="K116" s="422"/>
      <c r="L116" s="422"/>
      <c r="M116" s="422"/>
      <c r="N116" s="118"/>
      <c r="O116" s="119"/>
      <c r="P116" s="118"/>
      <c r="Q116" s="422" t="s">
        <v>13</v>
      </c>
      <c r="R116" s="422"/>
      <c r="S116" s="422"/>
      <c r="T116" s="422"/>
      <c r="U116" s="422"/>
      <c r="V116" s="422"/>
      <c r="W116" s="422"/>
      <c r="X116" s="422"/>
    </row>
    <row r="117" spans="1:24" ht="22.5" customHeight="1">
      <c r="A117" s="423"/>
      <c r="B117" s="422" t="s">
        <v>10</v>
      </c>
      <c r="C117" s="422"/>
      <c r="D117" s="422"/>
      <c r="E117" s="422"/>
      <c r="F117" s="422" t="s">
        <v>11</v>
      </c>
      <c r="G117" s="422"/>
      <c r="H117" s="422"/>
      <c r="I117" s="422" t="s">
        <v>12</v>
      </c>
      <c r="J117" s="422"/>
      <c r="K117" s="422"/>
      <c r="L117" s="422"/>
      <c r="M117" s="422"/>
      <c r="N117" s="422"/>
      <c r="O117" s="422"/>
      <c r="P117" s="98"/>
      <c r="Q117" s="422"/>
      <c r="R117" s="422"/>
      <c r="S117" s="422"/>
      <c r="T117" s="422"/>
      <c r="U117" s="422"/>
      <c r="V117" s="422"/>
      <c r="W117" s="422"/>
      <c r="X117" s="422"/>
    </row>
    <row r="118" spans="1:24">
      <c r="A118" s="423"/>
      <c r="B118" s="422"/>
      <c r="C118" s="422"/>
      <c r="D118" s="422"/>
      <c r="E118" s="422"/>
      <c r="F118" s="422"/>
      <c r="G118" s="422"/>
      <c r="H118" s="422"/>
      <c r="I118" s="422"/>
      <c r="J118" s="422"/>
      <c r="K118" s="422"/>
      <c r="L118" s="422"/>
      <c r="M118" s="422"/>
      <c r="N118" s="422"/>
      <c r="O118" s="422"/>
      <c r="P118" s="98"/>
      <c r="Q118" s="422"/>
      <c r="R118" s="422"/>
      <c r="S118" s="422"/>
      <c r="T118" s="422"/>
      <c r="U118" s="422"/>
      <c r="V118" s="422"/>
      <c r="W118" s="422"/>
      <c r="X118" s="422"/>
    </row>
    <row r="119" spans="1:24" ht="22.5" customHeight="1">
      <c r="A119" s="144">
        <v>1</v>
      </c>
      <c r="B119" s="423">
        <v>2</v>
      </c>
      <c r="C119" s="423"/>
      <c r="D119" s="423"/>
      <c r="E119" s="423"/>
      <c r="F119" s="423">
        <v>3</v>
      </c>
      <c r="G119" s="423"/>
      <c r="H119" s="423"/>
      <c r="I119" s="423">
        <v>4</v>
      </c>
      <c r="J119" s="423"/>
      <c r="K119" s="423"/>
      <c r="L119" s="423"/>
      <c r="M119" s="423"/>
      <c r="N119" s="423"/>
      <c r="O119" s="423"/>
      <c r="P119" s="99"/>
      <c r="Q119" s="422"/>
      <c r="R119" s="422"/>
      <c r="S119" s="422"/>
      <c r="T119" s="422"/>
      <c r="U119" s="422"/>
      <c r="V119" s="422"/>
      <c r="W119" s="422"/>
      <c r="X119" s="422"/>
    </row>
    <row r="120" spans="1:24" ht="29.25" customHeight="1">
      <c r="A120" s="149">
        <v>1</v>
      </c>
      <c r="B120" s="445" t="s">
        <v>226</v>
      </c>
      <c r="C120" s="446"/>
      <c r="D120" s="446"/>
      <c r="E120" s="446"/>
      <c r="F120" s="109" t="s">
        <v>227</v>
      </c>
      <c r="G120" s="440" t="s">
        <v>228</v>
      </c>
      <c r="H120" s="440"/>
      <c r="I120" s="445" t="s">
        <v>229</v>
      </c>
      <c r="J120" s="446"/>
      <c r="K120" s="446"/>
      <c r="L120" s="446"/>
      <c r="M120" s="446"/>
      <c r="N120" s="446"/>
      <c r="O120" s="446"/>
      <c r="P120" s="447"/>
      <c r="Q120" s="418" t="s">
        <v>230</v>
      </c>
      <c r="R120" s="418"/>
      <c r="S120" s="418"/>
      <c r="T120" s="418"/>
      <c r="U120" s="418"/>
      <c r="V120" s="418"/>
      <c r="W120" s="418"/>
      <c r="X120" s="418"/>
    </row>
    <row r="121" spans="1:24" ht="25.5" customHeight="1">
      <c r="A121" s="149">
        <v>2</v>
      </c>
      <c r="B121" s="442" t="s">
        <v>223</v>
      </c>
      <c r="C121" s="442"/>
      <c r="D121" s="442"/>
      <c r="E121" s="442"/>
      <c r="F121" s="101" t="s">
        <v>206</v>
      </c>
      <c r="G121" s="443" t="s">
        <v>224</v>
      </c>
      <c r="H121" s="443"/>
      <c r="I121" s="444" t="s">
        <v>225</v>
      </c>
      <c r="J121" s="444"/>
      <c r="K121" s="444"/>
      <c r="L121" s="444"/>
      <c r="M121" s="444"/>
      <c r="N121" s="444"/>
      <c r="O121" s="444"/>
      <c r="P121" s="444"/>
      <c r="Q121" s="418"/>
      <c r="R121" s="418"/>
      <c r="S121" s="418"/>
      <c r="T121" s="418"/>
      <c r="U121" s="418"/>
      <c r="V121" s="418"/>
      <c r="W121" s="418"/>
      <c r="X121" s="418"/>
    </row>
    <row r="122" spans="1:24" ht="127.5" customHeight="1">
      <c r="A122" s="148"/>
      <c r="B122" s="417"/>
      <c r="C122" s="417"/>
      <c r="D122" s="417"/>
      <c r="E122" s="417"/>
      <c r="F122" s="96"/>
      <c r="G122" s="420"/>
      <c r="H122" s="420"/>
      <c r="I122" s="420"/>
      <c r="J122" s="420"/>
      <c r="K122" s="420"/>
      <c r="L122" s="420"/>
      <c r="M122" s="420"/>
      <c r="N122" s="420"/>
      <c r="O122" s="420"/>
      <c r="P122" s="420"/>
      <c r="Q122" s="418"/>
      <c r="R122" s="418"/>
      <c r="S122" s="418"/>
      <c r="T122" s="418"/>
      <c r="U122" s="418"/>
      <c r="V122" s="418"/>
      <c r="W122" s="418"/>
      <c r="X122" s="418"/>
    </row>
    <row r="132" spans="3:3">
      <c r="C132" s="150"/>
    </row>
  </sheetData>
  <mergeCells count="57">
    <mergeCell ref="F3:G3"/>
    <mergeCell ref="H3:O3"/>
    <mergeCell ref="O4:O5"/>
    <mergeCell ref="P4:P5"/>
    <mergeCell ref="L4:M4"/>
    <mergeCell ref="N4:N5"/>
    <mergeCell ref="A3:A5"/>
    <mergeCell ref="B3:B5"/>
    <mergeCell ref="C3:C4"/>
    <mergeCell ref="D3:D5"/>
    <mergeCell ref="E3:E5"/>
    <mergeCell ref="E6:E19"/>
    <mergeCell ref="F4:F5"/>
    <mergeCell ref="G4:G5"/>
    <mergeCell ref="H4:I4"/>
    <mergeCell ref="J4:K4"/>
    <mergeCell ref="Q116:X119"/>
    <mergeCell ref="B117:E118"/>
    <mergeCell ref="F117:H118"/>
    <mergeCell ref="I117:O118"/>
    <mergeCell ref="B119:E119"/>
    <mergeCell ref="F119:H119"/>
    <mergeCell ref="I119:O119"/>
    <mergeCell ref="Q120:X122"/>
    <mergeCell ref="B122:E122"/>
    <mergeCell ref="G122:H122"/>
    <mergeCell ref="I122:P122"/>
    <mergeCell ref="B120:E120"/>
    <mergeCell ref="G120:H120"/>
    <mergeCell ref="I120:P120"/>
    <mergeCell ref="A116:A118"/>
    <mergeCell ref="B116:M116"/>
    <mergeCell ref="A109:A111"/>
    <mergeCell ref="G121:H121"/>
    <mergeCell ref="I121:P121"/>
    <mergeCell ref="D20:D42"/>
    <mergeCell ref="B20:B42"/>
    <mergeCell ref="C97:C105"/>
    <mergeCell ref="D97:D105"/>
    <mergeCell ref="B121:E121"/>
    <mergeCell ref="E97:E105"/>
    <mergeCell ref="A2:P2"/>
    <mergeCell ref="A1:P1"/>
    <mergeCell ref="A112:P112"/>
    <mergeCell ref="A113:P113"/>
    <mergeCell ref="E20:E42"/>
    <mergeCell ref="A49:A108"/>
    <mergeCell ref="B49:B93"/>
    <mergeCell ref="C49:C93"/>
    <mergeCell ref="D49:D93"/>
    <mergeCell ref="E49:E93"/>
    <mergeCell ref="B97:B105"/>
    <mergeCell ref="A6:A48"/>
    <mergeCell ref="B6:B19"/>
    <mergeCell ref="C6:C19"/>
    <mergeCell ref="D6:D19"/>
    <mergeCell ref="C20:C42"/>
  </mergeCells>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09"/>
  <sheetViews>
    <sheetView topLeftCell="A82" zoomScale="90" zoomScaleNormal="90" workbookViewId="0">
      <selection activeCell="A90" sqref="A90:P90"/>
    </sheetView>
  </sheetViews>
  <sheetFormatPr defaultColWidth="9.1796875" defaultRowHeight="15"/>
  <cols>
    <col min="1" max="1" width="23" style="79" customWidth="1"/>
    <col min="2" max="2" width="4.1796875" style="87" bestFit="1" customWidth="1"/>
    <col min="3" max="3" width="33.7265625" style="79" customWidth="1"/>
    <col min="4" max="4" width="11.54296875" style="87" customWidth="1"/>
    <col min="5" max="5" width="12" style="88" customWidth="1"/>
    <col min="6" max="6" width="13" style="79" customWidth="1"/>
    <col min="7" max="7" width="12" style="79" customWidth="1"/>
    <col min="8" max="8" width="8.54296875" style="79" bestFit="1" customWidth="1"/>
    <col min="9" max="9" width="6.7265625" style="79" customWidth="1"/>
    <col min="10" max="10" width="6.26953125" style="88" customWidth="1"/>
    <col min="11" max="11" width="5.54296875" style="79" customWidth="1"/>
    <col min="12" max="12" width="5.54296875" style="79" bestFit="1" customWidth="1"/>
    <col min="13" max="13" width="5.453125" style="79" bestFit="1" customWidth="1"/>
    <col min="14" max="14" width="7.26953125" style="79" customWidth="1"/>
    <col min="15" max="15" width="6.81640625" style="87" customWidth="1"/>
    <col min="16" max="16" width="13.26953125" style="79" customWidth="1"/>
    <col min="17" max="17" width="19.81640625" style="79" customWidth="1"/>
    <col min="18" max="18" width="14.7265625" style="79" customWidth="1"/>
    <col min="19" max="19" width="16.26953125" style="88" customWidth="1"/>
    <col min="20" max="20" width="20.26953125" style="79" customWidth="1"/>
    <col min="21" max="21" width="22.453125" style="139" customWidth="1"/>
    <col min="22" max="22" width="19.81640625" style="143" customWidth="1"/>
    <col min="23" max="23" width="22.1796875" style="87" customWidth="1"/>
    <col min="24" max="24" width="29.81640625" style="88" customWidth="1"/>
    <col min="25" max="16384" width="9.1796875" style="79"/>
  </cols>
  <sheetData>
    <row r="1" spans="1:24">
      <c r="A1" s="301" t="s">
        <v>484</v>
      </c>
      <c r="B1" s="302"/>
      <c r="C1" s="302"/>
      <c r="D1" s="302"/>
      <c r="E1" s="302"/>
      <c r="F1" s="302"/>
      <c r="G1" s="302"/>
      <c r="H1" s="302"/>
      <c r="I1" s="302"/>
      <c r="J1" s="302"/>
      <c r="K1" s="302"/>
      <c r="L1" s="302"/>
      <c r="M1" s="302"/>
      <c r="N1" s="302"/>
      <c r="O1" s="302"/>
      <c r="P1" s="303"/>
      <c r="S1" s="80"/>
      <c r="U1" s="79"/>
      <c r="V1" s="79"/>
      <c r="W1" s="79"/>
      <c r="X1" s="79"/>
    </row>
    <row r="2" spans="1:24">
      <c r="A2" s="395" t="s">
        <v>24</v>
      </c>
      <c r="B2" s="396"/>
      <c r="C2" s="396"/>
      <c r="D2" s="396"/>
      <c r="E2" s="396"/>
      <c r="F2" s="396"/>
      <c r="G2" s="396"/>
      <c r="H2" s="396"/>
      <c r="I2" s="396"/>
      <c r="J2" s="396"/>
      <c r="K2" s="396"/>
      <c r="L2" s="396"/>
      <c r="M2" s="396"/>
      <c r="N2" s="396"/>
      <c r="O2" s="396"/>
      <c r="P2" s="397"/>
      <c r="S2" s="80"/>
      <c r="U2" s="79"/>
      <c r="V2" s="79"/>
      <c r="W2" s="79"/>
      <c r="X2" s="79"/>
    </row>
    <row r="3" spans="1:24">
      <c r="A3" s="432" t="s">
        <v>17</v>
      </c>
      <c r="B3" s="429" t="s">
        <v>190</v>
      </c>
      <c r="C3" s="448" t="s">
        <v>19</v>
      </c>
      <c r="D3" s="431" t="s">
        <v>15</v>
      </c>
      <c r="E3" s="431" t="s">
        <v>42</v>
      </c>
      <c r="F3" s="432" t="s">
        <v>0</v>
      </c>
      <c r="G3" s="432"/>
      <c r="H3" s="432" t="s">
        <v>3</v>
      </c>
      <c r="I3" s="432"/>
      <c r="J3" s="432"/>
      <c r="K3" s="432"/>
      <c r="L3" s="432"/>
      <c r="M3" s="432"/>
      <c r="N3" s="432"/>
      <c r="O3" s="432"/>
      <c r="P3" s="93"/>
      <c r="S3" s="80"/>
      <c r="U3" s="79"/>
      <c r="V3" s="79"/>
      <c r="W3" s="79"/>
      <c r="X3" s="79"/>
    </row>
    <row r="4" spans="1:24" ht="42.75" customHeight="1">
      <c r="A4" s="432"/>
      <c r="B4" s="429"/>
      <c r="C4" s="448"/>
      <c r="D4" s="431"/>
      <c r="E4" s="431"/>
      <c r="F4" s="432" t="s">
        <v>1</v>
      </c>
      <c r="G4" s="432" t="s">
        <v>2</v>
      </c>
      <c r="H4" s="432" t="s">
        <v>4</v>
      </c>
      <c r="I4" s="432"/>
      <c r="J4" s="432" t="s">
        <v>7</v>
      </c>
      <c r="K4" s="432"/>
      <c r="L4" s="432" t="s">
        <v>8</v>
      </c>
      <c r="M4" s="432"/>
      <c r="N4" s="431" t="s">
        <v>43</v>
      </c>
      <c r="O4" s="432" t="s">
        <v>9</v>
      </c>
      <c r="P4" s="431" t="s">
        <v>81</v>
      </c>
      <c r="S4" s="80"/>
      <c r="U4" s="79"/>
      <c r="V4" s="79"/>
      <c r="W4" s="79"/>
      <c r="X4" s="79"/>
    </row>
    <row r="5" spans="1:24">
      <c r="A5" s="432"/>
      <c r="B5" s="429"/>
      <c r="C5" s="146" t="s">
        <v>10</v>
      </c>
      <c r="D5" s="431"/>
      <c r="E5" s="431"/>
      <c r="F5" s="432"/>
      <c r="G5" s="432"/>
      <c r="H5" s="93" t="s">
        <v>5</v>
      </c>
      <c r="I5" s="93" t="s">
        <v>6</v>
      </c>
      <c r="J5" s="93" t="s">
        <v>5</v>
      </c>
      <c r="K5" s="93" t="s">
        <v>6</v>
      </c>
      <c r="L5" s="93" t="s">
        <v>5</v>
      </c>
      <c r="M5" s="93" t="s">
        <v>6</v>
      </c>
      <c r="N5" s="431"/>
      <c r="O5" s="432"/>
      <c r="P5" s="431"/>
      <c r="S5" s="80"/>
      <c r="U5" s="79"/>
      <c r="V5" s="79"/>
      <c r="W5" s="79"/>
      <c r="X5" s="79"/>
    </row>
    <row r="6" spans="1:24" s="80" customFormat="1" ht="66" customHeight="1">
      <c r="A6" s="451" t="s">
        <v>79</v>
      </c>
      <c r="B6" s="424">
        <v>1</v>
      </c>
      <c r="C6" s="454" t="s">
        <v>176</v>
      </c>
      <c r="D6" s="424">
        <v>23.75</v>
      </c>
      <c r="E6" s="424" t="s">
        <v>39</v>
      </c>
      <c r="F6" s="101" t="s">
        <v>234</v>
      </c>
      <c r="G6" s="101" t="s">
        <v>235</v>
      </c>
      <c r="H6" s="101">
        <v>0</v>
      </c>
      <c r="I6" s="101">
        <v>0</v>
      </c>
      <c r="J6" s="101">
        <v>80</v>
      </c>
      <c r="K6" s="101">
        <v>0</v>
      </c>
      <c r="L6" s="101">
        <f>-M6</f>
        <v>0</v>
      </c>
      <c r="M6" s="101">
        <v>0</v>
      </c>
      <c r="N6" s="101">
        <v>0</v>
      </c>
      <c r="O6" s="101">
        <f>SUM(H6:N6)</f>
        <v>80</v>
      </c>
      <c r="P6" s="108">
        <f>D6*O6</f>
        <v>1900</v>
      </c>
    </row>
    <row r="7" spans="1:24" s="80" customFormat="1" ht="30.75" customHeight="1">
      <c r="A7" s="452"/>
      <c r="B7" s="425"/>
      <c r="C7" s="455"/>
      <c r="D7" s="425"/>
      <c r="E7" s="425"/>
      <c r="F7" s="101"/>
      <c r="G7" s="101"/>
      <c r="H7" s="95"/>
      <c r="I7" s="95"/>
      <c r="J7" s="95"/>
      <c r="K7" s="95"/>
      <c r="L7" s="95"/>
      <c r="M7" s="95"/>
      <c r="N7" s="95"/>
      <c r="O7" s="95"/>
      <c r="P7" s="81"/>
    </row>
    <row r="8" spans="1:24" s="80" customFormat="1" ht="30.75" customHeight="1">
      <c r="A8" s="452"/>
      <c r="B8" s="425"/>
      <c r="C8" s="455"/>
      <c r="D8" s="425"/>
      <c r="E8" s="425"/>
      <c r="F8" s="101"/>
      <c r="G8" s="101"/>
      <c r="H8" s="95"/>
      <c r="I8" s="95"/>
      <c r="J8" s="95"/>
      <c r="K8" s="95"/>
      <c r="L8" s="95"/>
      <c r="M8" s="95"/>
      <c r="N8" s="95"/>
      <c r="O8" s="95"/>
      <c r="P8" s="81"/>
    </row>
    <row r="9" spans="1:24" s="80" customFormat="1" ht="30.75" customHeight="1">
      <c r="A9" s="452"/>
      <c r="B9" s="425"/>
      <c r="C9" s="455"/>
      <c r="D9" s="425"/>
      <c r="E9" s="425"/>
      <c r="F9" s="101"/>
      <c r="G9" s="101"/>
      <c r="H9" s="95"/>
      <c r="I9" s="95"/>
      <c r="J9" s="95"/>
      <c r="K9" s="95"/>
      <c r="L9" s="95"/>
      <c r="M9" s="95"/>
      <c r="N9" s="95"/>
      <c r="O9" s="95"/>
      <c r="P9" s="81"/>
    </row>
    <row r="10" spans="1:24" s="80" customFormat="1" ht="30.75" customHeight="1">
      <c r="A10" s="452"/>
      <c r="B10" s="425"/>
      <c r="C10" s="455"/>
      <c r="D10" s="425"/>
      <c r="E10" s="425"/>
      <c r="F10" s="101"/>
      <c r="G10" s="101"/>
      <c r="H10" s="95"/>
      <c r="I10" s="95"/>
      <c r="J10" s="95"/>
      <c r="K10" s="95"/>
      <c r="L10" s="95"/>
      <c r="M10" s="95"/>
      <c r="N10" s="95"/>
      <c r="O10" s="95"/>
      <c r="P10" s="81"/>
    </row>
    <row r="11" spans="1:24" s="80" customFormat="1" ht="30.75" customHeight="1">
      <c r="A11" s="452"/>
      <c r="B11" s="425"/>
      <c r="C11" s="455"/>
      <c r="D11" s="425"/>
      <c r="E11" s="425"/>
      <c r="F11" s="101"/>
      <c r="G11" s="101"/>
      <c r="H11" s="95"/>
      <c r="I11" s="95"/>
      <c r="J11" s="95"/>
      <c r="K11" s="95"/>
      <c r="L11" s="95"/>
      <c r="M11" s="95"/>
      <c r="N11" s="95"/>
      <c r="O11" s="95"/>
      <c r="P11" s="81"/>
    </row>
    <row r="12" spans="1:24" s="80" customFormat="1" ht="30.75" customHeight="1">
      <c r="A12" s="452"/>
      <c r="B12" s="425"/>
      <c r="C12" s="455"/>
      <c r="D12" s="425"/>
      <c r="E12" s="425"/>
      <c r="F12" s="101"/>
      <c r="G12" s="101"/>
      <c r="H12" s="95"/>
      <c r="I12" s="95"/>
      <c r="J12" s="95"/>
      <c r="K12" s="95"/>
      <c r="L12" s="95"/>
      <c r="M12" s="95"/>
      <c r="N12" s="95"/>
      <c r="O12" s="95"/>
      <c r="P12" s="81"/>
    </row>
    <row r="13" spans="1:24" s="80" customFormat="1" ht="30.75" customHeight="1">
      <c r="A13" s="452"/>
      <c r="B13" s="425"/>
      <c r="C13" s="455"/>
      <c r="D13" s="425"/>
      <c r="E13" s="425"/>
      <c r="F13" s="101"/>
      <c r="G13" s="101"/>
      <c r="H13" s="95"/>
      <c r="I13" s="95"/>
      <c r="J13" s="95"/>
      <c r="K13" s="95"/>
      <c r="L13" s="95"/>
      <c r="M13" s="95"/>
      <c r="N13" s="95"/>
      <c r="O13" s="95"/>
      <c r="P13" s="81"/>
    </row>
    <row r="14" spans="1:24" s="80" customFormat="1" ht="30.75" customHeight="1">
      <c r="A14" s="452"/>
      <c r="B14" s="425"/>
      <c r="C14" s="455"/>
      <c r="D14" s="425"/>
      <c r="E14" s="425"/>
      <c r="F14" s="101"/>
      <c r="G14" s="101"/>
      <c r="H14" s="95"/>
      <c r="I14" s="95"/>
      <c r="J14" s="95"/>
      <c r="K14" s="95"/>
      <c r="L14" s="95"/>
      <c r="M14" s="95"/>
      <c r="N14" s="95"/>
      <c r="O14" s="95"/>
      <c r="P14" s="81"/>
    </row>
    <row r="15" spans="1:24" s="80" customFormat="1" ht="30.75" customHeight="1">
      <c r="A15" s="452"/>
      <c r="B15" s="425"/>
      <c r="C15" s="455"/>
      <c r="D15" s="425"/>
      <c r="E15" s="425"/>
      <c r="F15" s="101"/>
      <c r="G15" s="101"/>
      <c r="H15" s="95"/>
      <c r="I15" s="95"/>
      <c r="J15" s="95"/>
      <c r="K15" s="95"/>
      <c r="L15" s="95"/>
      <c r="M15" s="95"/>
      <c r="N15" s="95"/>
      <c r="O15" s="95"/>
      <c r="P15" s="81"/>
    </row>
    <row r="16" spans="1:24" s="80" customFormat="1" ht="30.75" customHeight="1">
      <c r="A16" s="452"/>
      <c r="B16" s="425"/>
      <c r="C16" s="455"/>
      <c r="D16" s="425"/>
      <c r="E16" s="425"/>
      <c r="F16" s="101"/>
      <c r="G16" s="101"/>
      <c r="H16" s="95"/>
      <c r="I16" s="95"/>
      <c r="J16" s="95"/>
      <c r="K16" s="95"/>
      <c r="L16" s="95"/>
      <c r="M16" s="95"/>
      <c r="N16" s="95"/>
      <c r="O16" s="95"/>
      <c r="P16" s="81"/>
    </row>
    <row r="17" spans="1:16" s="80" customFormat="1" ht="30.75" customHeight="1">
      <c r="A17" s="452"/>
      <c r="B17" s="425"/>
      <c r="C17" s="455"/>
      <c r="D17" s="425"/>
      <c r="E17" s="425"/>
      <c r="F17" s="101"/>
      <c r="G17" s="101"/>
      <c r="H17" s="95"/>
      <c r="I17" s="95"/>
      <c r="J17" s="95"/>
      <c r="K17" s="95"/>
      <c r="L17" s="95"/>
      <c r="M17" s="95"/>
      <c r="N17" s="95"/>
      <c r="O17" s="95"/>
      <c r="P17" s="81"/>
    </row>
    <row r="18" spans="1:16" s="80" customFormat="1" ht="30.75" customHeight="1">
      <c r="A18" s="452"/>
      <c r="B18" s="425"/>
      <c r="C18" s="455"/>
      <c r="D18" s="425"/>
      <c r="E18" s="425"/>
      <c r="F18" s="101"/>
      <c r="G18" s="101"/>
      <c r="H18" s="95"/>
      <c r="I18" s="95"/>
      <c r="J18" s="95"/>
      <c r="K18" s="95"/>
      <c r="L18" s="95"/>
      <c r="M18" s="95"/>
      <c r="N18" s="95"/>
      <c r="O18" s="95"/>
      <c r="P18" s="81"/>
    </row>
    <row r="19" spans="1:16" s="80" customFormat="1" ht="30.75" customHeight="1">
      <c r="A19" s="452"/>
      <c r="B19" s="425"/>
      <c r="C19" s="455"/>
      <c r="D19" s="425"/>
      <c r="E19" s="425"/>
      <c r="F19" s="101"/>
      <c r="G19" s="101"/>
      <c r="H19" s="95"/>
      <c r="I19" s="95"/>
      <c r="J19" s="95"/>
      <c r="K19" s="95"/>
      <c r="L19" s="95"/>
      <c r="M19" s="95"/>
      <c r="N19" s="95"/>
      <c r="O19" s="95"/>
      <c r="P19" s="81"/>
    </row>
    <row r="20" spans="1:16" s="80" customFormat="1" ht="30.75" customHeight="1">
      <c r="A20" s="452"/>
      <c r="B20" s="425"/>
      <c r="C20" s="455"/>
      <c r="D20" s="425"/>
      <c r="E20" s="425"/>
      <c r="F20" s="101"/>
      <c r="G20" s="101"/>
      <c r="H20" s="95"/>
      <c r="I20" s="95"/>
      <c r="J20" s="95"/>
      <c r="K20" s="95"/>
      <c r="L20" s="95"/>
      <c r="M20" s="95"/>
      <c r="N20" s="95"/>
      <c r="O20" s="95"/>
      <c r="P20" s="81"/>
    </row>
    <row r="21" spans="1:16" s="80" customFormat="1" ht="30.75" customHeight="1">
      <c r="A21" s="452"/>
      <c r="B21" s="425"/>
      <c r="C21" s="455"/>
      <c r="D21" s="425"/>
      <c r="E21" s="425"/>
      <c r="F21" s="101"/>
      <c r="G21" s="101"/>
      <c r="H21" s="95"/>
      <c r="I21" s="95"/>
      <c r="J21" s="95"/>
      <c r="K21" s="95"/>
      <c r="L21" s="95"/>
      <c r="M21" s="95"/>
      <c r="N21" s="95"/>
      <c r="O21" s="95"/>
      <c r="P21" s="81"/>
    </row>
    <row r="22" spans="1:16" s="80" customFormat="1" ht="30.75" customHeight="1">
      <c r="A22" s="452"/>
      <c r="B22" s="425"/>
      <c r="C22" s="455"/>
      <c r="D22" s="425"/>
      <c r="E22" s="425"/>
      <c r="F22" s="101"/>
      <c r="G22" s="101"/>
      <c r="H22" s="95"/>
      <c r="I22" s="95"/>
      <c r="J22" s="95"/>
      <c r="K22" s="95"/>
      <c r="L22" s="95"/>
      <c r="M22" s="95"/>
      <c r="N22" s="95"/>
      <c r="O22" s="95"/>
      <c r="P22" s="81"/>
    </row>
    <row r="23" spans="1:16" s="80" customFormat="1" ht="30.75" customHeight="1">
      <c r="A23" s="452"/>
      <c r="B23" s="425"/>
      <c r="C23" s="455"/>
      <c r="D23" s="425"/>
      <c r="E23" s="425"/>
      <c r="F23" s="101"/>
      <c r="G23" s="101"/>
      <c r="H23" s="95"/>
      <c r="I23" s="95"/>
      <c r="J23" s="95"/>
      <c r="K23" s="95"/>
      <c r="L23" s="95"/>
      <c r="M23" s="95"/>
      <c r="N23" s="95"/>
      <c r="O23" s="95"/>
      <c r="P23" s="81"/>
    </row>
    <row r="24" spans="1:16" s="80" customFormat="1" ht="30.75" customHeight="1">
      <c r="A24" s="452"/>
      <c r="B24" s="425"/>
      <c r="C24" s="455"/>
      <c r="D24" s="425"/>
      <c r="E24" s="425"/>
      <c r="F24" s="101"/>
      <c r="G24" s="101"/>
      <c r="H24" s="95"/>
      <c r="I24" s="95"/>
      <c r="J24" s="95"/>
      <c r="K24" s="95"/>
      <c r="L24" s="95"/>
      <c r="M24" s="95"/>
      <c r="N24" s="95"/>
      <c r="O24" s="95"/>
      <c r="P24" s="81"/>
    </row>
    <row r="25" spans="1:16" s="80" customFormat="1" ht="30.75" customHeight="1">
      <c r="A25" s="452"/>
      <c r="B25" s="426"/>
      <c r="C25" s="456"/>
      <c r="D25" s="426"/>
      <c r="E25" s="426"/>
      <c r="F25" s="101"/>
      <c r="G25" s="101"/>
      <c r="H25" s="95"/>
      <c r="I25" s="95"/>
      <c r="J25" s="95"/>
      <c r="K25" s="95"/>
      <c r="L25" s="95"/>
      <c r="M25" s="95"/>
      <c r="N25" s="95"/>
      <c r="O25" s="95"/>
      <c r="P25" s="81"/>
    </row>
    <row r="26" spans="1:16" s="80" customFormat="1" ht="65.25" customHeight="1">
      <c r="A26" s="452"/>
      <c r="B26" s="424">
        <v>2</v>
      </c>
      <c r="C26" s="454" t="s">
        <v>237</v>
      </c>
      <c r="D26" s="424">
        <v>3</v>
      </c>
      <c r="E26" s="424" t="s">
        <v>39</v>
      </c>
      <c r="F26" s="101" t="s">
        <v>238</v>
      </c>
      <c r="G26" s="101" t="s">
        <v>239</v>
      </c>
      <c r="H26" s="101">
        <v>2</v>
      </c>
      <c r="I26" s="101">
        <v>11</v>
      </c>
      <c r="J26" s="101">
        <v>34</v>
      </c>
      <c r="K26" s="101">
        <v>0</v>
      </c>
      <c r="L26" s="101">
        <v>0</v>
      </c>
      <c r="M26" s="101">
        <v>0</v>
      </c>
      <c r="N26" s="101">
        <v>0</v>
      </c>
      <c r="O26" s="101">
        <f>SUM(H26:N26)</f>
        <v>47</v>
      </c>
      <c r="P26" s="108">
        <f>O26*D26</f>
        <v>141</v>
      </c>
    </row>
    <row r="27" spans="1:16" s="80" customFormat="1" ht="37.5" customHeight="1">
      <c r="A27" s="452"/>
      <c r="B27" s="425"/>
      <c r="C27" s="455"/>
      <c r="D27" s="425"/>
      <c r="E27" s="425"/>
      <c r="F27" s="101"/>
      <c r="G27" s="101"/>
      <c r="H27" s="95"/>
      <c r="I27" s="95"/>
      <c r="J27" s="95"/>
      <c r="K27" s="95"/>
      <c r="L27" s="95"/>
      <c r="M27" s="95"/>
      <c r="N27" s="95"/>
      <c r="O27" s="95"/>
      <c r="P27" s="81"/>
    </row>
    <row r="28" spans="1:16" s="80" customFormat="1" ht="30.75" customHeight="1">
      <c r="A28" s="452"/>
      <c r="B28" s="425"/>
      <c r="C28" s="455"/>
      <c r="D28" s="425"/>
      <c r="E28" s="425"/>
      <c r="F28" s="101"/>
      <c r="G28" s="101"/>
      <c r="H28" s="95"/>
      <c r="I28" s="95"/>
      <c r="J28" s="95"/>
      <c r="K28" s="95"/>
      <c r="L28" s="95"/>
      <c r="M28" s="95"/>
      <c r="N28" s="95"/>
      <c r="O28" s="95"/>
      <c r="P28" s="81"/>
    </row>
    <row r="29" spans="1:16" s="80" customFormat="1" ht="30.75" customHeight="1">
      <c r="A29" s="452"/>
      <c r="B29" s="425"/>
      <c r="C29" s="455"/>
      <c r="D29" s="425"/>
      <c r="E29" s="425"/>
      <c r="F29" s="101"/>
      <c r="G29" s="101"/>
      <c r="H29" s="95"/>
      <c r="I29" s="95"/>
      <c r="J29" s="95"/>
      <c r="K29" s="95"/>
      <c r="L29" s="95"/>
      <c r="M29" s="95"/>
      <c r="N29" s="95"/>
      <c r="O29" s="95"/>
      <c r="P29" s="81"/>
    </row>
    <row r="30" spans="1:16" s="80" customFormat="1" ht="30.75" customHeight="1">
      <c r="A30" s="452"/>
      <c r="B30" s="425"/>
      <c r="C30" s="455"/>
      <c r="D30" s="425"/>
      <c r="E30" s="425"/>
      <c r="F30" s="101"/>
      <c r="G30" s="101"/>
      <c r="H30" s="95"/>
      <c r="I30" s="95"/>
      <c r="J30" s="95"/>
      <c r="K30" s="95"/>
      <c r="L30" s="95"/>
      <c r="M30" s="95"/>
      <c r="N30" s="95"/>
      <c r="O30" s="95"/>
      <c r="P30" s="81"/>
    </row>
    <row r="31" spans="1:16" s="80" customFormat="1" ht="30.75" customHeight="1">
      <c r="A31" s="452"/>
      <c r="B31" s="426"/>
      <c r="C31" s="456"/>
      <c r="D31" s="426"/>
      <c r="E31" s="426"/>
      <c r="F31" s="101"/>
      <c r="G31" s="101"/>
      <c r="H31" s="95"/>
      <c r="I31" s="95"/>
      <c r="J31" s="95"/>
      <c r="K31" s="95"/>
      <c r="L31" s="95"/>
      <c r="M31" s="95"/>
      <c r="N31" s="95"/>
      <c r="O31" s="95"/>
      <c r="P31" s="81"/>
    </row>
    <row r="32" spans="1:16" s="80" customFormat="1" ht="51" customHeight="1">
      <c r="A32" s="452"/>
      <c r="B32" s="424">
        <v>3</v>
      </c>
      <c r="C32" s="454" t="s">
        <v>259</v>
      </c>
      <c r="D32" s="424">
        <v>6.25</v>
      </c>
      <c r="E32" s="424" t="s">
        <v>39</v>
      </c>
      <c r="F32" s="101" t="s">
        <v>236</v>
      </c>
      <c r="G32" s="101" t="s">
        <v>235</v>
      </c>
      <c r="H32" s="101">
        <v>0</v>
      </c>
      <c r="I32" s="101">
        <v>0</v>
      </c>
      <c r="J32" s="101">
        <v>85</v>
      </c>
      <c r="K32" s="101">
        <v>0</v>
      </c>
      <c r="L32" s="101">
        <v>0</v>
      </c>
      <c r="M32" s="101">
        <v>0</v>
      </c>
      <c r="N32" s="101">
        <v>0</v>
      </c>
      <c r="O32" s="101">
        <f>SUM(H32:N32)</f>
        <v>85</v>
      </c>
      <c r="P32" s="108">
        <f>D32*O32</f>
        <v>531.25</v>
      </c>
    </row>
    <row r="33" spans="1:24" s="80" customFormat="1" ht="46.5" customHeight="1">
      <c r="A33" s="452"/>
      <c r="B33" s="425"/>
      <c r="C33" s="455"/>
      <c r="D33" s="425"/>
      <c r="E33" s="425"/>
      <c r="F33" s="101"/>
      <c r="G33" s="101"/>
      <c r="H33" s="101"/>
      <c r="I33" s="101"/>
      <c r="J33" s="101"/>
      <c r="K33" s="101"/>
      <c r="L33" s="101"/>
      <c r="M33" s="101"/>
      <c r="N33" s="101"/>
      <c r="O33" s="101"/>
      <c r="P33" s="108"/>
    </row>
    <row r="34" spans="1:24" s="80" customFormat="1" ht="48.75" customHeight="1">
      <c r="A34" s="452"/>
      <c r="B34" s="425"/>
      <c r="C34" s="455"/>
      <c r="D34" s="425"/>
      <c r="E34" s="425"/>
      <c r="F34" s="101"/>
      <c r="G34" s="101"/>
      <c r="H34" s="101"/>
      <c r="I34" s="101"/>
      <c r="J34" s="101"/>
      <c r="K34" s="101"/>
      <c r="L34" s="101"/>
      <c r="M34" s="101"/>
      <c r="N34" s="101"/>
      <c r="O34" s="101"/>
      <c r="P34" s="108"/>
    </row>
    <row r="35" spans="1:24" s="80" customFormat="1" ht="33.75" customHeight="1">
      <c r="A35" s="452"/>
      <c r="B35" s="425"/>
      <c r="C35" s="455"/>
      <c r="D35" s="425"/>
      <c r="E35" s="425"/>
      <c r="F35" s="101"/>
      <c r="G35" s="101"/>
      <c r="H35" s="101"/>
      <c r="I35" s="101"/>
      <c r="J35" s="101"/>
      <c r="K35" s="101"/>
      <c r="L35" s="101"/>
      <c r="M35" s="101"/>
      <c r="N35" s="101"/>
      <c r="O35" s="101"/>
      <c r="P35" s="108"/>
    </row>
    <row r="36" spans="1:24" s="80" customFormat="1" ht="33.75" customHeight="1">
      <c r="A36" s="452"/>
      <c r="B36" s="425"/>
      <c r="C36" s="455"/>
      <c r="D36" s="425"/>
      <c r="E36" s="425"/>
      <c r="F36" s="101"/>
      <c r="G36" s="101"/>
      <c r="H36" s="95"/>
      <c r="I36" s="95"/>
      <c r="J36" s="95"/>
      <c r="K36" s="95"/>
      <c r="L36" s="95"/>
      <c r="M36" s="95"/>
      <c r="N36" s="95"/>
      <c r="O36" s="95"/>
      <c r="P36" s="81"/>
    </row>
    <row r="37" spans="1:24" s="80" customFormat="1" ht="38.25" customHeight="1">
      <c r="A37" s="452"/>
      <c r="B37" s="425"/>
      <c r="C37" s="455"/>
      <c r="D37" s="425"/>
      <c r="E37" s="425"/>
      <c r="F37" s="101"/>
      <c r="G37" s="101"/>
      <c r="H37" s="95"/>
      <c r="I37" s="95"/>
      <c r="J37" s="95"/>
      <c r="K37" s="95"/>
      <c r="L37" s="95"/>
      <c r="M37" s="95"/>
      <c r="N37" s="95"/>
      <c r="O37" s="95"/>
      <c r="P37" s="81"/>
    </row>
    <row r="38" spans="1:24" s="80" customFormat="1" ht="36" customHeight="1">
      <c r="A38" s="452"/>
      <c r="B38" s="426"/>
      <c r="C38" s="456"/>
      <c r="D38" s="426"/>
      <c r="E38" s="426"/>
      <c r="F38" s="101"/>
      <c r="G38" s="101"/>
      <c r="H38" s="95"/>
      <c r="I38" s="95"/>
      <c r="J38" s="95"/>
      <c r="K38" s="95"/>
      <c r="L38" s="95"/>
      <c r="M38" s="95"/>
      <c r="N38" s="95"/>
      <c r="O38" s="95"/>
      <c r="P38" s="81"/>
    </row>
    <row r="39" spans="1:24" s="80" customFormat="1" ht="33" customHeight="1">
      <c r="A39" s="452"/>
      <c r="B39" s="104">
        <v>4</v>
      </c>
      <c r="C39" s="103" t="s">
        <v>240</v>
      </c>
      <c r="D39" s="104">
        <v>0.5</v>
      </c>
      <c r="E39" s="104" t="s">
        <v>40</v>
      </c>
      <c r="F39" s="101" t="s">
        <v>241</v>
      </c>
      <c r="G39" s="101" t="s">
        <v>241</v>
      </c>
      <c r="H39" s="101">
        <v>15</v>
      </c>
      <c r="I39" s="101">
        <v>206</v>
      </c>
      <c r="J39" s="101">
        <v>76</v>
      </c>
      <c r="K39" s="101">
        <v>318</v>
      </c>
      <c r="L39" s="101">
        <v>2</v>
      </c>
      <c r="M39" s="101">
        <v>20</v>
      </c>
      <c r="N39" s="101">
        <v>0</v>
      </c>
      <c r="O39" s="101">
        <f t="shared" ref="O39" si="0">SUM(H39:N39)</f>
        <v>637</v>
      </c>
      <c r="P39" s="108">
        <f>D39*O39</f>
        <v>318.5</v>
      </c>
    </row>
    <row r="40" spans="1:24" s="80" customFormat="1" ht="33" customHeight="1">
      <c r="A40" s="452"/>
      <c r="B40" s="120"/>
      <c r="C40" s="147" t="s">
        <v>232</v>
      </c>
      <c r="D40" s="102">
        <f>SUM(D6:D39)</f>
        <v>33.5</v>
      </c>
      <c r="E40" s="102"/>
      <c r="F40" s="106"/>
      <c r="G40" s="106"/>
      <c r="H40" s="102">
        <f t="shared" ref="H40:P40" si="1">SUM(H6:H39)</f>
        <v>17</v>
      </c>
      <c r="I40" s="102">
        <f t="shared" si="1"/>
        <v>217</v>
      </c>
      <c r="J40" s="102">
        <f t="shared" si="1"/>
        <v>275</v>
      </c>
      <c r="K40" s="102">
        <f t="shared" si="1"/>
        <v>318</v>
      </c>
      <c r="L40" s="102">
        <f t="shared" si="1"/>
        <v>2</v>
      </c>
      <c r="M40" s="102">
        <f t="shared" si="1"/>
        <v>20</v>
      </c>
      <c r="N40" s="102">
        <f t="shared" si="1"/>
        <v>0</v>
      </c>
      <c r="O40" s="102">
        <f t="shared" si="1"/>
        <v>849</v>
      </c>
      <c r="P40" s="107">
        <f t="shared" si="1"/>
        <v>2890.75</v>
      </c>
    </row>
    <row r="41" spans="1:24" s="80" customFormat="1" ht="33" customHeight="1">
      <c r="A41" s="453"/>
      <c r="B41" s="120"/>
      <c r="C41" s="147" t="s">
        <v>233</v>
      </c>
      <c r="D41" s="107">
        <f>D40+'May 24'!D48</f>
        <v>119.75</v>
      </c>
      <c r="E41" s="102"/>
      <c r="F41" s="106"/>
      <c r="G41" s="106"/>
      <c r="H41" s="116">
        <f>H40+'May 24'!H48</f>
        <v>101</v>
      </c>
      <c r="I41" s="116">
        <f>I40+'May 24'!I48</f>
        <v>217</v>
      </c>
      <c r="J41" s="116">
        <f>J40+'May 24'!J48</f>
        <v>982</v>
      </c>
      <c r="K41" s="116">
        <f>K40+'May 24'!K48</f>
        <v>318</v>
      </c>
      <c r="L41" s="116">
        <f>L40+'May 24'!L48</f>
        <v>5</v>
      </c>
      <c r="M41" s="116">
        <f>M40+'May 24'!M48</f>
        <v>20</v>
      </c>
      <c r="N41" s="116">
        <f>N40+'May 24'!N48</f>
        <v>0</v>
      </c>
      <c r="O41" s="116">
        <f>O40+'May 24'!O48</f>
        <v>1643</v>
      </c>
      <c r="P41" s="107">
        <f>P40+'May 24'!P48</f>
        <v>10625.75</v>
      </c>
    </row>
    <row r="42" spans="1:24" ht="51.75" customHeight="1">
      <c r="A42" s="439" t="s">
        <v>14</v>
      </c>
      <c r="B42" s="457">
        <v>5</v>
      </c>
      <c r="C42" s="424" t="s">
        <v>258</v>
      </c>
      <c r="D42" s="424">
        <v>12.5</v>
      </c>
      <c r="E42" s="424" t="s">
        <v>39</v>
      </c>
      <c r="F42" s="101" t="s">
        <v>234</v>
      </c>
      <c r="G42" s="101" t="s">
        <v>242</v>
      </c>
      <c r="H42" s="101">
        <v>0</v>
      </c>
      <c r="I42" s="101">
        <v>0</v>
      </c>
      <c r="J42" s="101">
        <v>133</v>
      </c>
      <c r="K42" s="101">
        <v>0</v>
      </c>
      <c r="L42" s="101">
        <v>0</v>
      </c>
      <c r="M42" s="101">
        <v>0</v>
      </c>
      <c r="N42" s="101">
        <v>0</v>
      </c>
      <c r="O42" s="101">
        <f t="shared" ref="O42" si="2">SUM(H42:N42)</f>
        <v>133</v>
      </c>
      <c r="P42" s="108">
        <f>D42*O42</f>
        <v>1662.5</v>
      </c>
      <c r="S42" s="79"/>
      <c r="U42" s="79"/>
      <c r="V42" s="79"/>
      <c r="W42" s="79"/>
      <c r="X42" s="79"/>
    </row>
    <row r="43" spans="1:24" ht="33" customHeight="1">
      <c r="A43" s="439"/>
      <c r="B43" s="458"/>
      <c r="C43" s="425"/>
      <c r="D43" s="425"/>
      <c r="E43" s="425"/>
      <c r="F43" s="95"/>
      <c r="G43" s="95"/>
      <c r="H43" s="101"/>
      <c r="I43" s="101"/>
      <c r="J43" s="101"/>
      <c r="K43" s="101"/>
      <c r="L43" s="101"/>
      <c r="M43" s="101"/>
      <c r="N43" s="101"/>
      <c r="O43" s="101"/>
      <c r="P43" s="108"/>
      <c r="S43" s="79"/>
      <c r="U43" s="79"/>
      <c r="V43" s="79"/>
      <c r="W43" s="79"/>
      <c r="X43" s="79"/>
    </row>
    <row r="44" spans="1:24" ht="33" customHeight="1">
      <c r="A44" s="439"/>
      <c r="B44" s="458"/>
      <c r="C44" s="425"/>
      <c r="D44" s="425"/>
      <c r="E44" s="425"/>
      <c r="F44" s="95"/>
      <c r="G44" s="95"/>
      <c r="H44" s="95"/>
      <c r="I44" s="95"/>
      <c r="J44" s="95"/>
      <c r="K44" s="95"/>
      <c r="L44" s="95"/>
      <c r="M44" s="95"/>
      <c r="N44" s="95"/>
      <c r="O44" s="95"/>
      <c r="P44" s="81"/>
      <c r="S44" s="79"/>
      <c r="U44" s="79"/>
      <c r="V44" s="79"/>
      <c r="W44" s="79"/>
      <c r="X44" s="79"/>
    </row>
    <row r="45" spans="1:24" ht="33" customHeight="1">
      <c r="A45" s="439"/>
      <c r="B45" s="458"/>
      <c r="C45" s="426"/>
      <c r="D45" s="426"/>
      <c r="E45" s="426"/>
      <c r="F45" s="95"/>
      <c r="G45" s="95"/>
      <c r="H45" s="95"/>
      <c r="I45" s="95"/>
      <c r="J45" s="95"/>
      <c r="K45" s="95"/>
      <c r="L45" s="95"/>
      <c r="M45" s="95"/>
      <c r="N45" s="95"/>
      <c r="O45" s="95"/>
      <c r="P45" s="159"/>
      <c r="S45" s="79"/>
      <c r="U45" s="79"/>
      <c r="V45" s="79"/>
      <c r="W45" s="79"/>
      <c r="X45" s="79"/>
    </row>
    <row r="46" spans="1:24" ht="33" customHeight="1">
      <c r="A46" s="439"/>
      <c r="B46" s="449">
        <v>6</v>
      </c>
      <c r="C46" s="401" t="s">
        <v>222</v>
      </c>
      <c r="D46" s="401">
        <v>23.75</v>
      </c>
      <c r="E46" s="424" t="s">
        <v>39</v>
      </c>
      <c r="F46" s="101" t="s">
        <v>234</v>
      </c>
      <c r="G46" s="101" t="s">
        <v>235</v>
      </c>
      <c r="H46" s="101">
        <v>0</v>
      </c>
      <c r="I46" s="101">
        <v>0</v>
      </c>
      <c r="J46" s="104">
        <v>121</v>
      </c>
      <c r="K46" s="101">
        <v>0</v>
      </c>
      <c r="L46" s="101">
        <v>0</v>
      </c>
      <c r="M46" s="101">
        <v>0</v>
      </c>
      <c r="N46" s="101">
        <v>0</v>
      </c>
      <c r="O46" s="104">
        <f>SUM(H46:N46)</f>
        <v>121</v>
      </c>
      <c r="P46" s="108">
        <f>D46*O46</f>
        <v>2873.75</v>
      </c>
      <c r="S46" s="79"/>
      <c r="U46" s="79"/>
      <c r="V46" s="79"/>
      <c r="W46" s="79"/>
      <c r="X46" s="79"/>
    </row>
    <row r="47" spans="1:24" ht="33" customHeight="1">
      <c r="A47" s="439"/>
      <c r="B47" s="449"/>
      <c r="C47" s="401"/>
      <c r="D47" s="401"/>
      <c r="E47" s="425"/>
      <c r="F47" s="95"/>
      <c r="G47" s="95"/>
      <c r="H47" s="95"/>
      <c r="I47" s="95"/>
      <c r="J47" s="95"/>
      <c r="K47" s="95"/>
      <c r="L47" s="95"/>
      <c r="M47" s="95"/>
      <c r="N47" s="95"/>
      <c r="O47" s="95"/>
      <c r="P47" s="81"/>
      <c r="S47" s="79"/>
      <c r="U47" s="79"/>
      <c r="V47" s="79"/>
      <c r="W47" s="79"/>
      <c r="X47" s="79"/>
    </row>
    <row r="48" spans="1:24" ht="33" customHeight="1">
      <c r="A48" s="439"/>
      <c r="B48" s="449"/>
      <c r="C48" s="401"/>
      <c r="D48" s="401"/>
      <c r="E48" s="425"/>
      <c r="F48" s="90"/>
      <c r="G48" s="90"/>
      <c r="H48" s="90"/>
      <c r="I48" s="90"/>
      <c r="J48" s="90"/>
      <c r="K48" s="90"/>
      <c r="L48" s="90"/>
      <c r="M48" s="90"/>
      <c r="N48" s="90"/>
      <c r="O48" s="90"/>
      <c r="P48" s="161"/>
      <c r="S48" s="79"/>
      <c r="U48" s="79"/>
      <c r="V48" s="79"/>
      <c r="W48" s="79"/>
      <c r="X48" s="79"/>
    </row>
    <row r="49" spans="1:24" ht="36.75" customHeight="1">
      <c r="A49" s="439"/>
      <c r="B49" s="449"/>
      <c r="C49" s="401"/>
      <c r="D49" s="401"/>
      <c r="E49" s="425"/>
      <c r="F49" s="140"/>
      <c r="G49" s="140"/>
      <c r="H49" s="140"/>
      <c r="I49" s="140"/>
      <c r="J49" s="109"/>
      <c r="K49" s="140"/>
      <c r="L49" s="140"/>
      <c r="M49" s="140"/>
      <c r="N49" s="140"/>
      <c r="O49" s="160"/>
      <c r="P49" s="140"/>
      <c r="S49" s="79"/>
      <c r="U49" s="79"/>
      <c r="V49" s="79"/>
      <c r="W49" s="79"/>
      <c r="X49" s="79"/>
    </row>
    <row r="50" spans="1:24" ht="33" customHeight="1">
      <c r="A50" s="439"/>
      <c r="B50" s="449"/>
      <c r="C50" s="401"/>
      <c r="D50" s="401"/>
      <c r="E50" s="425"/>
      <c r="F50" s="140"/>
      <c r="G50" s="140"/>
      <c r="H50" s="140"/>
      <c r="I50" s="140"/>
      <c r="J50" s="109"/>
      <c r="K50" s="140"/>
      <c r="L50" s="140"/>
      <c r="M50" s="140"/>
      <c r="N50" s="140"/>
      <c r="O50" s="160"/>
      <c r="P50" s="140"/>
      <c r="S50" s="79"/>
      <c r="U50" s="79"/>
      <c r="V50" s="79"/>
      <c r="W50" s="79"/>
      <c r="X50" s="79"/>
    </row>
    <row r="51" spans="1:24" ht="33" customHeight="1">
      <c r="A51" s="439"/>
      <c r="B51" s="449"/>
      <c r="C51" s="401"/>
      <c r="D51" s="401"/>
      <c r="E51" s="425"/>
      <c r="F51" s="155"/>
      <c r="G51" s="155"/>
      <c r="H51" s="155"/>
      <c r="I51" s="155"/>
      <c r="J51" s="155"/>
      <c r="K51" s="155"/>
      <c r="L51" s="155"/>
      <c r="M51" s="155"/>
      <c r="N51" s="155"/>
      <c r="O51" s="155"/>
      <c r="P51" s="157"/>
      <c r="S51" s="79"/>
      <c r="U51" s="79"/>
      <c r="V51" s="79"/>
      <c r="W51" s="79"/>
      <c r="X51" s="79"/>
    </row>
    <row r="52" spans="1:24" ht="33" customHeight="1">
      <c r="A52" s="439"/>
      <c r="B52" s="449"/>
      <c r="C52" s="401"/>
      <c r="D52" s="401"/>
      <c r="E52" s="425"/>
      <c r="F52" s="95"/>
      <c r="G52" s="95"/>
      <c r="H52" s="95"/>
      <c r="I52" s="95"/>
      <c r="J52" s="95"/>
      <c r="K52" s="95"/>
      <c r="L52" s="95"/>
      <c r="M52" s="95"/>
      <c r="N52" s="95"/>
      <c r="O52" s="95"/>
      <c r="P52" s="81"/>
      <c r="S52" s="79"/>
      <c r="U52" s="79"/>
      <c r="V52" s="79"/>
      <c r="W52" s="79"/>
      <c r="X52" s="79"/>
    </row>
    <row r="53" spans="1:24" ht="33" customHeight="1">
      <c r="A53" s="439"/>
      <c r="B53" s="449"/>
      <c r="C53" s="401"/>
      <c r="D53" s="401"/>
      <c r="E53" s="425"/>
      <c r="F53" s="95"/>
      <c r="G53" s="95"/>
      <c r="H53" s="95"/>
      <c r="I53" s="95"/>
      <c r="J53" s="95"/>
      <c r="K53" s="95"/>
      <c r="L53" s="95"/>
      <c r="M53" s="95"/>
      <c r="N53" s="95"/>
      <c r="O53" s="95"/>
      <c r="P53" s="81"/>
      <c r="S53" s="79"/>
      <c r="U53" s="79"/>
      <c r="V53" s="79"/>
      <c r="W53" s="79"/>
      <c r="X53" s="79"/>
    </row>
    <row r="54" spans="1:24" ht="30.75" customHeight="1">
      <c r="A54" s="439"/>
      <c r="B54" s="449"/>
      <c r="C54" s="401"/>
      <c r="D54" s="401"/>
      <c r="E54" s="425"/>
      <c r="F54" s="95"/>
      <c r="G54" s="95"/>
      <c r="H54" s="95"/>
      <c r="I54" s="95"/>
      <c r="J54" s="95"/>
      <c r="K54" s="95"/>
      <c r="L54" s="95"/>
      <c r="M54" s="95"/>
      <c r="N54" s="95"/>
      <c r="O54" s="95"/>
      <c r="P54" s="81"/>
      <c r="S54" s="79"/>
      <c r="U54" s="79"/>
      <c r="V54" s="79"/>
      <c r="W54" s="79"/>
      <c r="X54" s="79"/>
    </row>
    <row r="55" spans="1:24" ht="30.75" customHeight="1">
      <c r="A55" s="439"/>
      <c r="B55" s="449"/>
      <c r="C55" s="401"/>
      <c r="D55" s="401"/>
      <c r="E55" s="425"/>
      <c r="F55" s="95"/>
      <c r="G55" s="95"/>
      <c r="H55" s="95"/>
      <c r="I55" s="95"/>
      <c r="J55" s="95"/>
      <c r="K55" s="95"/>
      <c r="L55" s="95"/>
      <c r="M55" s="95"/>
      <c r="N55" s="95"/>
      <c r="O55" s="95"/>
      <c r="P55" s="81"/>
      <c r="S55" s="79"/>
      <c r="U55" s="79"/>
      <c r="V55" s="79"/>
      <c r="W55" s="79"/>
      <c r="X55" s="79"/>
    </row>
    <row r="56" spans="1:24" ht="30.75" customHeight="1">
      <c r="A56" s="439"/>
      <c r="B56" s="449"/>
      <c r="C56" s="401"/>
      <c r="D56" s="401"/>
      <c r="E56" s="425"/>
      <c r="F56" s="95"/>
      <c r="G56" s="95"/>
      <c r="H56" s="95"/>
      <c r="I56" s="95"/>
      <c r="J56" s="95"/>
      <c r="K56" s="95"/>
      <c r="L56" s="95"/>
      <c r="M56" s="95"/>
      <c r="N56" s="95"/>
      <c r="O56" s="95"/>
      <c r="P56" s="81"/>
      <c r="S56" s="79"/>
      <c r="U56" s="79"/>
      <c r="V56" s="79"/>
      <c r="W56" s="79"/>
      <c r="X56" s="79"/>
    </row>
    <row r="57" spans="1:24" ht="30.75" customHeight="1">
      <c r="A57" s="439"/>
      <c r="B57" s="449"/>
      <c r="C57" s="401"/>
      <c r="D57" s="401"/>
      <c r="E57" s="425"/>
      <c r="F57" s="95"/>
      <c r="G57" s="95"/>
      <c r="H57" s="95"/>
      <c r="I57" s="95"/>
      <c r="J57" s="95"/>
      <c r="K57" s="95"/>
      <c r="L57" s="95"/>
      <c r="M57" s="95"/>
      <c r="N57" s="95"/>
      <c r="O57" s="95"/>
      <c r="P57" s="81"/>
      <c r="S57" s="79"/>
      <c r="U57" s="79"/>
      <c r="V57" s="79"/>
      <c r="W57" s="79"/>
      <c r="X57" s="79"/>
    </row>
    <row r="58" spans="1:24" ht="30.75" customHeight="1">
      <c r="A58" s="439"/>
      <c r="B58" s="449"/>
      <c r="C58" s="401"/>
      <c r="D58" s="401"/>
      <c r="E58" s="425"/>
      <c r="F58" s="95"/>
      <c r="G58" s="95"/>
      <c r="H58" s="95"/>
      <c r="I58" s="95"/>
      <c r="J58" s="95"/>
      <c r="K58" s="95"/>
      <c r="L58" s="95"/>
      <c r="M58" s="95"/>
      <c r="N58" s="95"/>
      <c r="O58" s="95"/>
      <c r="P58" s="81"/>
      <c r="S58" s="79"/>
      <c r="U58" s="79"/>
      <c r="V58" s="79"/>
      <c r="W58" s="79"/>
      <c r="X58" s="79"/>
    </row>
    <row r="59" spans="1:24" ht="30.75" customHeight="1">
      <c r="A59" s="439"/>
      <c r="B59" s="449"/>
      <c r="C59" s="401"/>
      <c r="D59" s="401"/>
      <c r="E59" s="425"/>
      <c r="F59" s="95"/>
      <c r="G59" s="95"/>
      <c r="H59" s="95"/>
      <c r="I59" s="95"/>
      <c r="J59" s="95"/>
      <c r="K59" s="95"/>
      <c r="L59" s="95"/>
      <c r="M59" s="95"/>
      <c r="N59" s="95"/>
      <c r="O59" s="95"/>
      <c r="P59" s="81"/>
      <c r="S59" s="79"/>
      <c r="U59" s="79"/>
      <c r="V59" s="79"/>
      <c r="W59" s="79"/>
      <c r="X59" s="79"/>
    </row>
    <row r="60" spans="1:24" ht="30.75" customHeight="1">
      <c r="A60" s="439"/>
      <c r="B60" s="449"/>
      <c r="C60" s="401"/>
      <c r="D60" s="401"/>
      <c r="E60" s="425"/>
      <c r="F60" s="95"/>
      <c r="G60" s="95"/>
      <c r="H60" s="95"/>
      <c r="I60" s="95"/>
      <c r="J60" s="95"/>
      <c r="K60" s="95"/>
      <c r="L60" s="95"/>
      <c r="M60" s="95"/>
      <c r="N60" s="95"/>
      <c r="O60" s="95"/>
      <c r="P60" s="81"/>
      <c r="S60" s="79"/>
      <c r="U60" s="79"/>
      <c r="V60" s="79"/>
      <c r="W60" s="79"/>
      <c r="X60" s="79"/>
    </row>
    <row r="61" spans="1:24" ht="30.75" customHeight="1">
      <c r="A61" s="439"/>
      <c r="B61" s="449"/>
      <c r="C61" s="401"/>
      <c r="D61" s="401"/>
      <c r="E61" s="425"/>
      <c r="F61" s="95"/>
      <c r="G61" s="95"/>
      <c r="H61" s="95"/>
      <c r="I61" s="95"/>
      <c r="J61" s="95"/>
      <c r="K61" s="95"/>
      <c r="L61" s="95"/>
      <c r="M61" s="95"/>
      <c r="N61" s="95"/>
      <c r="O61" s="95"/>
      <c r="P61" s="81"/>
      <c r="S61" s="79"/>
      <c r="U61" s="79"/>
      <c r="V61" s="79"/>
      <c r="W61" s="79"/>
      <c r="X61" s="79"/>
    </row>
    <row r="62" spans="1:24" ht="30.75" customHeight="1">
      <c r="A62" s="439"/>
      <c r="B62" s="449"/>
      <c r="C62" s="401"/>
      <c r="D62" s="401"/>
      <c r="E62" s="425"/>
      <c r="F62" s="95"/>
      <c r="G62" s="95"/>
      <c r="H62" s="95"/>
      <c r="I62" s="95"/>
      <c r="J62" s="95"/>
      <c r="K62" s="95"/>
      <c r="L62" s="95"/>
      <c r="M62" s="95"/>
      <c r="N62" s="95"/>
      <c r="O62" s="95"/>
      <c r="P62" s="81"/>
      <c r="S62" s="79"/>
      <c r="U62" s="79"/>
      <c r="V62" s="79"/>
      <c r="W62" s="79"/>
      <c r="X62" s="79"/>
    </row>
    <row r="63" spans="1:24" ht="30.75" customHeight="1">
      <c r="A63" s="439"/>
      <c r="B63" s="449"/>
      <c r="C63" s="401"/>
      <c r="D63" s="401"/>
      <c r="E63" s="425"/>
      <c r="F63" s="95"/>
      <c r="G63" s="95"/>
      <c r="H63" s="95"/>
      <c r="I63" s="95"/>
      <c r="J63" s="95"/>
      <c r="K63" s="95"/>
      <c r="L63" s="95"/>
      <c r="M63" s="95"/>
      <c r="N63" s="95"/>
      <c r="O63" s="95"/>
      <c r="P63" s="81"/>
      <c r="S63" s="79"/>
      <c r="U63" s="79"/>
      <c r="V63" s="79"/>
      <c r="W63" s="79"/>
      <c r="X63" s="79"/>
    </row>
    <row r="64" spans="1:24" ht="52.5" customHeight="1">
      <c r="A64" s="439"/>
      <c r="B64" s="449"/>
      <c r="C64" s="401"/>
      <c r="D64" s="401"/>
      <c r="E64" s="425"/>
      <c r="F64" s="95"/>
      <c r="G64" s="95"/>
      <c r="H64" s="95"/>
      <c r="I64" s="95"/>
      <c r="J64" s="95"/>
      <c r="K64" s="95"/>
      <c r="L64" s="95"/>
      <c r="M64" s="95"/>
      <c r="N64" s="95"/>
      <c r="O64" s="95"/>
      <c r="P64" s="81"/>
      <c r="S64" s="79"/>
      <c r="U64" s="79"/>
      <c r="V64" s="79"/>
      <c r="W64" s="79"/>
      <c r="X64" s="79"/>
    </row>
    <row r="65" spans="1:24" ht="30.75" customHeight="1">
      <c r="A65" s="439"/>
      <c r="B65" s="449"/>
      <c r="C65" s="401"/>
      <c r="D65" s="401"/>
      <c r="E65" s="425"/>
      <c r="F65" s="95"/>
      <c r="G65" s="95"/>
      <c r="H65" s="95"/>
      <c r="I65" s="95"/>
      <c r="J65" s="95"/>
      <c r="K65" s="95"/>
      <c r="L65" s="95"/>
      <c r="M65" s="95"/>
      <c r="N65" s="95"/>
      <c r="O65" s="95"/>
      <c r="P65" s="81"/>
      <c r="S65" s="79"/>
      <c r="U65" s="79"/>
      <c r="V65" s="79"/>
      <c r="W65" s="79"/>
      <c r="X65" s="79"/>
    </row>
    <row r="66" spans="1:24" ht="39" customHeight="1">
      <c r="A66" s="439"/>
      <c r="B66" s="449"/>
      <c r="C66" s="401"/>
      <c r="D66" s="401"/>
      <c r="E66" s="425"/>
      <c r="F66" s="95"/>
      <c r="G66" s="95"/>
      <c r="H66" s="95"/>
      <c r="I66" s="95"/>
      <c r="J66" s="95"/>
      <c r="K66" s="95"/>
      <c r="L66" s="95"/>
      <c r="M66" s="95"/>
      <c r="N66" s="95"/>
      <c r="O66" s="95"/>
      <c r="P66" s="81"/>
      <c r="S66" s="79"/>
      <c r="U66" s="79"/>
      <c r="V66" s="79"/>
      <c r="W66" s="79"/>
      <c r="X66" s="79"/>
    </row>
    <row r="67" spans="1:24" ht="30.75" customHeight="1">
      <c r="A67" s="439"/>
      <c r="B67" s="449"/>
      <c r="C67" s="401"/>
      <c r="D67" s="401"/>
      <c r="E67" s="425"/>
      <c r="F67" s="95"/>
      <c r="G67" s="95"/>
      <c r="H67" s="95"/>
      <c r="I67" s="95"/>
      <c r="J67" s="95"/>
      <c r="K67" s="95"/>
      <c r="L67" s="95"/>
      <c r="M67" s="95"/>
      <c r="N67" s="95"/>
      <c r="O67" s="95"/>
      <c r="P67" s="81"/>
      <c r="S67" s="79"/>
      <c r="U67" s="79"/>
      <c r="V67" s="79"/>
      <c r="W67" s="79"/>
      <c r="X67" s="79"/>
    </row>
    <row r="68" spans="1:24" ht="30.75" customHeight="1">
      <c r="A68" s="439"/>
      <c r="B68" s="450"/>
      <c r="C68" s="401"/>
      <c r="D68" s="401"/>
      <c r="E68" s="426"/>
      <c r="F68" s="95"/>
      <c r="G68" s="95"/>
      <c r="H68" s="95"/>
      <c r="I68" s="95"/>
      <c r="J68" s="95"/>
      <c r="K68" s="95"/>
      <c r="L68" s="95"/>
      <c r="M68" s="95"/>
      <c r="N68" s="95"/>
      <c r="O68" s="95"/>
      <c r="P68" s="81"/>
      <c r="S68" s="79"/>
      <c r="U68" s="79"/>
      <c r="V68" s="79"/>
      <c r="W68" s="79"/>
      <c r="X68" s="79"/>
    </row>
    <row r="69" spans="1:24" ht="31.5" customHeight="1">
      <c r="A69" s="439"/>
      <c r="B69" s="103">
        <v>7</v>
      </c>
      <c r="C69" s="112" t="s">
        <v>243</v>
      </c>
      <c r="D69" s="104">
        <v>0.5</v>
      </c>
      <c r="E69" s="104" t="s">
        <v>40</v>
      </c>
      <c r="F69" s="101" t="s">
        <v>244</v>
      </c>
      <c r="G69" s="101" t="s">
        <v>244</v>
      </c>
      <c r="H69" s="101">
        <v>15</v>
      </c>
      <c r="I69" s="101">
        <v>0</v>
      </c>
      <c r="J69" s="104">
        <v>74</v>
      </c>
      <c r="K69" s="101">
        <v>0</v>
      </c>
      <c r="L69" s="101">
        <v>2</v>
      </c>
      <c r="M69" s="101">
        <v>0</v>
      </c>
      <c r="N69" s="101">
        <v>0</v>
      </c>
      <c r="O69" s="104">
        <f t="shared" ref="O69:O81" si="3">SUM(H69:N69)</f>
        <v>91</v>
      </c>
      <c r="P69" s="108">
        <f>D69*O69</f>
        <v>45.5</v>
      </c>
      <c r="S69" s="79"/>
      <c r="U69" s="79"/>
      <c r="V69" s="79"/>
      <c r="W69" s="79"/>
      <c r="X69" s="79"/>
    </row>
    <row r="70" spans="1:24" ht="57" customHeight="1">
      <c r="A70" s="439"/>
      <c r="B70" s="103">
        <v>8</v>
      </c>
      <c r="C70" s="136" t="s">
        <v>254</v>
      </c>
      <c r="D70" s="104">
        <v>0.5</v>
      </c>
      <c r="E70" s="104" t="s">
        <v>40</v>
      </c>
      <c r="F70" s="101" t="s">
        <v>250</v>
      </c>
      <c r="G70" s="101" t="s">
        <v>250</v>
      </c>
      <c r="H70" s="101">
        <v>16</v>
      </c>
      <c r="I70" s="101">
        <v>0</v>
      </c>
      <c r="J70" s="104">
        <v>184</v>
      </c>
      <c r="K70" s="101">
        <v>0</v>
      </c>
      <c r="L70" s="101">
        <v>0</v>
      </c>
      <c r="M70" s="101">
        <v>0</v>
      </c>
      <c r="N70" s="101">
        <v>0</v>
      </c>
      <c r="O70" s="104">
        <f t="shared" si="3"/>
        <v>200</v>
      </c>
      <c r="P70" s="108">
        <f>D70*O70</f>
        <v>100</v>
      </c>
      <c r="S70" s="79"/>
      <c r="U70" s="79"/>
      <c r="V70" s="79"/>
      <c r="W70" s="79"/>
      <c r="X70" s="79"/>
    </row>
    <row r="71" spans="1:24" ht="53.25" customHeight="1">
      <c r="A71" s="439"/>
      <c r="B71" s="424">
        <v>9</v>
      </c>
      <c r="C71" s="459" t="s">
        <v>249</v>
      </c>
      <c r="D71" s="424">
        <v>9</v>
      </c>
      <c r="E71" s="424" t="s">
        <v>39</v>
      </c>
      <c r="F71" s="101" t="s">
        <v>250</v>
      </c>
      <c r="G71" s="101" t="s">
        <v>235</v>
      </c>
      <c r="H71" s="101">
        <v>0</v>
      </c>
      <c r="I71" s="101">
        <v>0</v>
      </c>
      <c r="J71" s="104">
        <v>0</v>
      </c>
      <c r="K71" s="101">
        <v>0</v>
      </c>
      <c r="L71" s="101">
        <v>13</v>
      </c>
      <c r="M71" s="101">
        <v>0</v>
      </c>
      <c r="N71" s="101">
        <v>0</v>
      </c>
      <c r="O71" s="104">
        <f t="shared" si="3"/>
        <v>13</v>
      </c>
      <c r="P71" s="108">
        <f t="shared" ref="P71:P81" si="4">D71*O71</f>
        <v>117</v>
      </c>
      <c r="S71" s="79"/>
      <c r="U71" s="79"/>
      <c r="V71" s="79"/>
      <c r="W71" s="79"/>
      <c r="X71" s="79"/>
    </row>
    <row r="72" spans="1:24" ht="53.25" customHeight="1">
      <c r="A72" s="439"/>
      <c r="B72" s="425"/>
      <c r="C72" s="460"/>
      <c r="D72" s="425"/>
      <c r="E72" s="425"/>
      <c r="F72" s="101"/>
      <c r="G72" s="101"/>
      <c r="H72" s="101"/>
      <c r="I72" s="101"/>
      <c r="J72" s="104"/>
      <c r="K72" s="101"/>
      <c r="L72" s="101"/>
      <c r="M72" s="101"/>
      <c r="N72" s="101"/>
      <c r="O72" s="104"/>
      <c r="P72" s="108"/>
      <c r="S72" s="79"/>
      <c r="U72" s="79"/>
      <c r="V72" s="79"/>
      <c r="W72" s="79"/>
      <c r="X72" s="79"/>
    </row>
    <row r="73" spans="1:24" ht="53.25" customHeight="1">
      <c r="A73" s="439"/>
      <c r="B73" s="425"/>
      <c r="C73" s="460"/>
      <c r="D73" s="425"/>
      <c r="E73" s="425"/>
      <c r="F73" s="101"/>
      <c r="G73" s="101"/>
      <c r="H73" s="101"/>
      <c r="I73" s="101"/>
      <c r="J73" s="104"/>
      <c r="K73" s="101"/>
      <c r="L73" s="101"/>
      <c r="M73" s="101"/>
      <c r="N73" s="101"/>
      <c r="O73" s="104"/>
      <c r="P73" s="108"/>
      <c r="S73" s="79"/>
      <c r="U73" s="79"/>
      <c r="V73" s="79"/>
      <c r="W73" s="79"/>
      <c r="X73" s="79"/>
    </row>
    <row r="74" spans="1:24" ht="53.25" customHeight="1">
      <c r="A74" s="439"/>
      <c r="B74" s="425"/>
      <c r="C74" s="460"/>
      <c r="D74" s="425"/>
      <c r="E74" s="425"/>
      <c r="F74" s="101"/>
      <c r="G74" s="101"/>
      <c r="H74" s="101"/>
      <c r="I74" s="101"/>
      <c r="J74" s="104"/>
      <c r="K74" s="101"/>
      <c r="L74" s="101"/>
      <c r="M74" s="101"/>
      <c r="N74" s="101"/>
      <c r="O74" s="104"/>
      <c r="P74" s="108"/>
      <c r="S74" s="79"/>
      <c r="U74" s="79"/>
      <c r="V74" s="79"/>
      <c r="W74" s="79"/>
      <c r="X74" s="79"/>
    </row>
    <row r="75" spans="1:24" ht="53.25" customHeight="1">
      <c r="A75" s="439"/>
      <c r="B75" s="425"/>
      <c r="C75" s="460"/>
      <c r="D75" s="425"/>
      <c r="E75" s="425"/>
      <c r="F75" s="101"/>
      <c r="G75" s="101"/>
      <c r="H75" s="101"/>
      <c r="I75" s="101"/>
      <c r="J75" s="104"/>
      <c r="K75" s="101"/>
      <c r="L75" s="101"/>
      <c r="M75" s="101"/>
      <c r="N75" s="101"/>
      <c r="O75" s="104"/>
      <c r="P75" s="108"/>
      <c r="S75" s="79"/>
      <c r="U75" s="79"/>
      <c r="V75" s="79"/>
      <c r="W75" s="79"/>
      <c r="X75" s="79"/>
    </row>
    <row r="76" spans="1:24" ht="53.25" customHeight="1">
      <c r="A76" s="439"/>
      <c r="B76" s="425"/>
      <c r="C76" s="460"/>
      <c r="D76" s="425"/>
      <c r="E76" s="425"/>
      <c r="F76" s="101"/>
      <c r="G76" s="101"/>
      <c r="H76" s="101"/>
      <c r="I76" s="101"/>
      <c r="J76" s="104"/>
      <c r="K76" s="101"/>
      <c r="L76" s="101"/>
      <c r="M76" s="101"/>
      <c r="N76" s="101"/>
      <c r="O76" s="104"/>
      <c r="P76" s="108"/>
      <c r="S76" s="79"/>
      <c r="U76" s="79"/>
      <c r="V76" s="79"/>
      <c r="W76" s="79"/>
      <c r="X76" s="79"/>
    </row>
    <row r="77" spans="1:24" ht="53.25" customHeight="1">
      <c r="A77" s="439"/>
      <c r="B77" s="426"/>
      <c r="C77" s="461"/>
      <c r="D77" s="426"/>
      <c r="E77" s="426"/>
      <c r="F77" s="101"/>
      <c r="G77" s="101"/>
      <c r="H77" s="101"/>
      <c r="I77" s="101"/>
      <c r="J77" s="104"/>
      <c r="K77" s="101"/>
      <c r="L77" s="101"/>
      <c r="M77" s="101"/>
      <c r="N77" s="101"/>
      <c r="O77" s="104"/>
      <c r="P77" s="108"/>
      <c r="S77" s="79"/>
      <c r="U77" s="79"/>
      <c r="V77" s="79"/>
      <c r="W77" s="79"/>
      <c r="X77" s="79"/>
    </row>
    <row r="78" spans="1:24" ht="37.5" customHeight="1">
      <c r="A78" s="439"/>
      <c r="B78" s="103">
        <v>10</v>
      </c>
      <c r="C78" s="103" t="s">
        <v>245</v>
      </c>
      <c r="D78" s="104">
        <v>0.5</v>
      </c>
      <c r="E78" s="104" t="s">
        <v>40</v>
      </c>
      <c r="F78" s="101" t="s">
        <v>246</v>
      </c>
      <c r="G78" s="101" t="s">
        <v>246</v>
      </c>
      <c r="H78" s="101">
        <v>8</v>
      </c>
      <c r="I78" s="101">
        <v>0</v>
      </c>
      <c r="J78" s="101">
        <v>44</v>
      </c>
      <c r="K78" s="101">
        <v>0</v>
      </c>
      <c r="L78" s="101">
        <v>0</v>
      </c>
      <c r="M78" s="101">
        <v>0</v>
      </c>
      <c r="N78" s="101">
        <v>0</v>
      </c>
      <c r="O78" s="104">
        <f t="shared" si="3"/>
        <v>52</v>
      </c>
      <c r="P78" s="108">
        <f t="shared" si="4"/>
        <v>26</v>
      </c>
      <c r="S78" s="79"/>
      <c r="U78" s="79"/>
      <c r="V78" s="79"/>
      <c r="W78" s="79"/>
      <c r="X78" s="79"/>
    </row>
    <row r="79" spans="1:24" ht="37.5" customHeight="1">
      <c r="A79" s="439"/>
      <c r="B79" s="103">
        <v>11</v>
      </c>
      <c r="C79" s="153" t="s">
        <v>256</v>
      </c>
      <c r="D79" s="105">
        <v>0.5</v>
      </c>
      <c r="E79" s="105" t="s">
        <v>40</v>
      </c>
      <c r="F79" s="101" t="s">
        <v>257</v>
      </c>
      <c r="G79" s="101" t="s">
        <v>248</v>
      </c>
      <c r="H79" s="101">
        <v>15</v>
      </c>
      <c r="I79" s="101">
        <v>25</v>
      </c>
      <c r="J79" s="101">
        <v>105</v>
      </c>
      <c r="K79" s="101">
        <v>30</v>
      </c>
      <c r="L79" s="101">
        <v>0</v>
      </c>
      <c r="M79" s="101">
        <v>0</v>
      </c>
      <c r="N79" s="101">
        <v>0</v>
      </c>
      <c r="O79" s="101">
        <f>SUM(H79:N79)</f>
        <v>175</v>
      </c>
      <c r="P79" s="108">
        <f>O79*D79</f>
        <v>87.5</v>
      </c>
      <c r="S79" s="79"/>
      <c r="U79" s="79"/>
      <c r="V79" s="79"/>
      <c r="W79" s="79"/>
      <c r="X79" s="79"/>
    </row>
    <row r="80" spans="1:24" ht="48" customHeight="1">
      <c r="A80" s="439"/>
      <c r="B80" s="152">
        <v>12</v>
      </c>
      <c r="C80" s="136" t="s">
        <v>255</v>
      </c>
      <c r="D80" s="104">
        <v>0.5</v>
      </c>
      <c r="E80" s="104" t="s">
        <v>40</v>
      </c>
      <c r="F80" s="101" t="s">
        <v>241</v>
      </c>
      <c r="G80" s="101" t="s">
        <v>241</v>
      </c>
      <c r="H80" s="101">
        <v>12</v>
      </c>
      <c r="I80" s="101">
        <v>0</v>
      </c>
      <c r="J80" s="104">
        <v>138</v>
      </c>
      <c r="K80" s="101">
        <v>0</v>
      </c>
      <c r="L80" s="101">
        <v>0</v>
      </c>
      <c r="M80" s="101">
        <v>0</v>
      </c>
      <c r="N80" s="101">
        <v>0</v>
      </c>
      <c r="O80" s="104">
        <f t="shared" si="3"/>
        <v>150</v>
      </c>
      <c r="P80" s="108">
        <f t="shared" si="4"/>
        <v>75</v>
      </c>
      <c r="Q80" s="123"/>
      <c r="R80" s="123"/>
      <c r="S80" s="123"/>
      <c r="T80" s="123"/>
      <c r="U80" s="79"/>
      <c r="V80" s="79"/>
      <c r="W80" s="79"/>
      <c r="X80" s="79"/>
    </row>
    <row r="81" spans="1:24" ht="35.25" customHeight="1">
      <c r="A81" s="439"/>
      <c r="B81" s="424">
        <v>13</v>
      </c>
      <c r="C81" s="459" t="s">
        <v>251</v>
      </c>
      <c r="D81" s="457">
        <v>3</v>
      </c>
      <c r="E81" s="457" t="s">
        <v>39</v>
      </c>
      <c r="F81" s="109" t="s">
        <v>252</v>
      </c>
      <c r="G81" s="109" t="s">
        <v>253</v>
      </c>
      <c r="H81" s="101">
        <v>0</v>
      </c>
      <c r="I81" s="101">
        <v>0</v>
      </c>
      <c r="J81" s="101">
        <v>0</v>
      </c>
      <c r="K81" s="101">
        <v>0</v>
      </c>
      <c r="L81" s="101">
        <v>42</v>
      </c>
      <c r="M81" s="101">
        <v>0</v>
      </c>
      <c r="N81" s="101">
        <v>0</v>
      </c>
      <c r="O81" s="104">
        <f t="shared" si="3"/>
        <v>42</v>
      </c>
      <c r="P81" s="108">
        <f t="shared" si="4"/>
        <v>126</v>
      </c>
      <c r="Q81" s="123"/>
      <c r="R81" s="123"/>
      <c r="S81" s="123"/>
      <c r="T81" s="123"/>
      <c r="U81" s="79"/>
      <c r="V81" s="79"/>
      <c r="W81" s="79"/>
      <c r="X81" s="79"/>
    </row>
    <row r="82" spans="1:24" ht="36" customHeight="1">
      <c r="A82" s="439"/>
      <c r="B82" s="425"/>
      <c r="C82" s="460"/>
      <c r="D82" s="458"/>
      <c r="E82" s="458"/>
      <c r="F82" s="154"/>
      <c r="G82" s="154"/>
      <c r="H82" s="155"/>
      <c r="I82" s="155"/>
      <c r="J82" s="156"/>
      <c r="K82" s="155"/>
      <c r="L82" s="155"/>
      <c r="M82" s="155"/>
      <c r="N82" s="155"/>
      <c r="O82" s="156"/>
      <c r="P82" s="157"/>
      <c r="Q82" s="123"/>
      <c r="R82" s="123"/>
      <c r="S82" s="123"/>
      <c r="T82" s="123"/>
      <c r="U82" s="79"/>
      <c r="V82" s="79"/>
      <c r="W82" s="79"/>
      <c r="X82" s="79"/>
    </row>
    <row r="83" spans="1:24" ht="20.25" customHeight="1">
      <c r="A83" s="439"/>
      <c r="B83" s="426"/>
      <c r="C83" s="461"/>
      <c r="D83" s="465"/>
      <c r="E83" s="465"/>
      <c r="F83" s="140"/>
      <c r="G83" s="140"/>
      <c r="H83" s="140"/>
      <c r="I83" s="140"/>
      <c r="J83" s="140"/>
      <c r="K83" s="140"/>
      <c r="L83" s="140"/>
      <c r="M83" s="140"/>
      <c r="N83" s="140"/>
      <c r="O83" s="140"/>
      <c r="P83" s="140"/>
      <c r="S83" s="79"/>
      <c r="U83" s="79"/>
      <c r="V83" s="79"/>
      <c r="W83" s="79"/>
      <c r="X83" s="79"/>
    </row>
    <row r="84" spans="1:24" s="80" customFormat="1">
      <c r="A84" s="439"/>
      <c r="B84" s="121"/>
      <c r="C84" s="147" t="s">
        <v>232</v>
      </c>
      <c r="D84" s="106">
        <f>SUM(D42:D83)</f>
        <v>50.75</v>
      </c>
      <c r="E84" s="101"/>
      <c r="F84" s="101"/>
      <c r="G84" s="101"/>
      <c r="H84" s="106">
        <f t="shared" ref="H84:P84" si="5">SUM(H42:H83)</f>
        <v>66</v>
      </c>
      <c r="I84" s="106">
        <f t="shared" si="5"/>
        <v>25</v>
      </c>
      <c r="J84" s="106">
        <f t="shared" si="5"/>
        <v>799</v>
      </c>
      <c r="K84" s="106">
        <f t="shared" si="5"/>
        <v>30</v>
      </c>
      <c r="L84" s="106">
        <f t="shared" si="5"/>
        <v>57</v>
      </c>
      <c r="M84" s="106">
        <f t="shared" si="5"/>
        <v>0</v>
      </c>
      <c r="N84" s="106">
        <f t="shared" si="5"/>
        <v>0</v>
      </c>
      <c r="O84" s="106">
        <f t="shared" si="5"/>
        <v>977</v>
      </c>
      <c r="P84" s="135">
        <f t="shared" si="5"/>
        <v>5113.25</v>
      </c>
    </row>
    <row r="85" spans="1:24" s="80" customFormat="1">
      <c r="A85" s="439"/>
      <c r="B85" s="121"/>
      <c r="C85" s="147" t="s">
        <v>233</v>
      </c>
      <c r="D85" s="135">
        <f>D84+'May 24'!D108</f>
        <v>118.75</v>
      </c>
      <c r="E85" s="101"/>
      <c r="F85" s="101"/>
      <c r="G85" s="101"/>
      <c r="H85" s="106">
        <f>H84+'May 24'!H108</f>
        <v>124</v>
      </c>
      <c r="I85" s="106">
        <f>I84+'May 24'!I108</f>
        <v>25</v>
      </c>
      <c r="J85" s="106">
        <f>J84+'May 24'!J108</f>
        <v>1337</v>
      </c>
      <c r="K85" s="106">
        <f>K84+'May 24'!K108</f>
        <v>30</v>
      </c>
      <c r="L85" s="106">
        <f>L84+'May 24'!L108</f>
        <v>74</v>
      </c>
      <c r="M85" s="106">
        <f>M84+'May 24'!M108</f>
        <v>0</v>
      </c>
      <c r="N85" s="106">
        <f>N84+'May 24'!N108</f>
        <v>0</v>
      </c>
      <c r="O85" s="106">
        <f>O84+'May 24'!O108</f>
        <v>1590</v>
      </c>
      <c r="P85" s="135">
        <f>P84+'May 24'!P108</f>
        <v>12413.25</v>
      </c>
    </row>
    <row r="86" spans="1:24" s="94" customFormat="1" ht="64.5" customHeight="1">
      <c r="A86" s="439" t="s">
        <v>20</v>
      </c>
      <c r="B86" s="85"/>
      <c r="C86" s="92"/>
      <c r="D86" s="104"/>
      <c r="E86" s="101"/>
      <c r="F86" s="101"/>
      <c r="G86" s="101"/>
      <c r="H86" s="101"/>
      <c r="I86" s="101"/>
      <c r="J86" s="101"/>
      <c r="K86" s="101"/>
      <c r="L86" s="101"/>
      <c r="M86" s="101"/>
      <c r="N86" s="101"/>
      <c r="O86" s="101"/>
      <c r="P86" s="101"/>
    </row>
    <row r="87" spans="1:24" s="86" customFormat="1" ht="21" customHeight="1">
      <c r="A87" s="439"/>
      <c r="B87" s="121"/>
      <c r="C87" s="147" t="s">
        <v>232</v>
      </c>
      <c r="D87" s="102">
        <f>SUM(D86)</f>
        <v>0</v>
      </c>
      <c r="E87" s="106"/>
      <c r="F87" s="106"/>
      <c r="G87" s="106"/>
      <c r="H87" s="102">
        <f>H86</f>
        <v>0</v>
      </c>
      <c r="I87" s="102">
        <f>I86</f>
        <v>0</v>
      </c>
      <c r="J87" s="102">
        <f t="shared" ref="J87:P87" si="6">J86</f>
        <v>0</v>
      </c>
      <c r="K87" s="102">
        <f t="shared" si="6"/>
        <v>0</v>
      </c>
      <c r="L87" s="102">
        <f t="shared" si="6"/>
        <v>0</v>
      </c>
      <c r="M87" s="102">
        <f t="shared" si="6"/>
        <v>0</v>
      </c>
      <c r="N87" s="102">
        <f t="shared" si="6"/>
        <v>0</v>
      </c>
      <c r="O87" s="102">
        <f t="shared" si="6"/>
        <v>0</v>
      </c>
      <c r="P87" s="107">
        <f t="shared" si="6"/>
        <v>0</v>
      </c>
    </row>
    <row r="88" spans="1:24" s="86" customFormat="1" ht="20.25" customHeight="1">
      <c r="A88" s="439"/>
      <c r="B88" s="121"/>
      <c r="C88" s="147" t="s">
        <v>233</v>
      </c>
      <c r="D88" s="102">
        <f>D87+'May 24'!D111</f>
        <v>0</v>
      </c>
      <c r="E88" s="102"/>
      <c r="F88" s="106"/>
      <c r="G88" s="106"/>
      <c r="H88" s="102">
        <f>H87+'May 24'!H111</f>
        <v>0</v>
      </c>
      <c r="I88" s="102">
        <f>I87+'May 24'!I111</f>
        <v>0</v>
      </c>
      <c r="J88" s="102">
        <f>J87+'May 24'!J111</f>
        <v>0</v>
      </c>
      <c r="K88" s="102">
        <f>K87+'May 24'!K111</f>
        <v>0</v>
      </c>
      <c r="L88" s="102">
        <f>L87+'May 24'!L111</f>
        <v>0</v>
      </c>
      <c r="M88" s="102">
        <f>M87+'May 24'!M111</f>
        <v>0</v>
      </c>
      <c r="N88" s="102">
        <f>N87+'May 24'!N111</f>
        <v>0</v>
      </c>
      <c r="O88" s="102">
        <f>O87+'May 24'!O111</f>
        <v>0</v>
      </c>
      <c r="P88" s="107">
        <f>P87+'May 24'!P111</f>
        <v>0</v>
      </c>
    </row>
    <row r="89" spans="1:24" ht="23.25" customHeight="1">
      <c r="A89" s="436" t="s">
        <v>21</v>
      </c>
      <c r="B89" s="437"/>
      <c r="C89" s="437"/>
      <c r="D89" s="437"/>
      <c r="E89" s="437"/>
      <c r="F89" s="437"/>
      <c r="G89" s="437"/>
      <c r="H89" s="437"/>
      <c r="I89" s="437"/>
      <c r="J89" s="437"/>
      <c r="K89" s="437"/>
      <c r="L89" s="437"/>
      <c r="M89" s="437"/>
      <c r="N89" s="437"/>
      <c r="O89" s="437"/>
      <c r="P89" s="438"/>
      <c r="S89" s="79"/>
      <c r="U89" s="79"/>
      <c r="V89" s="79"/>
      <c r="W89" s="79"/>
      <c r="X89" s="79"/>
    </row>
    <row r="90" spans="1:24" ht="31.5" customHeight="1">
      <c r="A90" s="436" t="s">
        <v>192</v>
      </c>
      <c r="B90" s="437"/>
      <c r="C90" s="437"/>
      <c r="D90" s="437"/>
      <c r="E90" s="437"/>
      <c r="F90" s="437"/>
      <c r="G90" s="437"/>
      <c r="H90" s="437"/>
      <c r="I90" s="437"/>
      <c r="J90" s="437"/>
      <c r="K90" s="437"/>
      <c r="L90" s="437"/>
      <c r="M90" s="437"/>
      <c r="N90" s="437"/>
      <c r="O90" s="437"/>
      <c r="P90" s="438"/>
      <c r="S90" s="79"/>
      <c r="U90" s="79"/>
      <c r="V90" s="79"/>
      <c r="W90" s="79"/>
      <c r="X90" s="79"/>
    </row>
    <row r="91" spans="1:24">
      <c r="A91" s="84"/>
      <c r="B91" s="97"/>
      <c r="C91" s="84"/>
      <c r="D91" s="97"/>
      <c r="E91" s="95"/>
      <c r="F91" s="84"/>
      <c r="G91" s="84"/>
      <c r="H91" s="84"/>
      <c r="I91" s="84"/>
      <c r="J91" s="95"/>
      <c r="K91" s="84"/>
      <c r="L91" s="84"/>
      <c r="M91" s="84"/>
      <c r="N91" s="84"/>
      <c r="O91" s="97"/>
      <c r="P91" s="84"/>
      <c r="Q91" s="84"/>
      <c r="R91" s="84"/>
      <c r="S91" s="95"/>
      <c r="T91" s="84"/>
      <c r="U91" s="138"/>
      <c r="V91" s="82"/>
      <c r="W91" s="97"/>
      <c r="X91" s="95"/>
    </row>
    <row r="92" spans="1:24">
      <c r="A92" s="84"/>
      <c r="B92" s="97"/>
      <c r="C92" s="84"/>
      <c r="D92" s="97"/>
      <c r="E92" s="95"/>
      <c r="F92" s="84"/>
      <c r="G92" s="84"/>
      <c r="H92" s="84"/>
      <c r="I92" s="84"/>
      <c r="J92" s="95"/>
      <c r="K92" s="84"/>
      <c r="L92" s="84"/>
      <c r="M92" s="84"/>
      <c r="N92" s="84"/>
      <c r="O92" s="97"/>
      <c r="P92" s="84"/>
      <c r="Q92" s="84"/>
      <c r="R92" s="84"/>
      <c r="S92" s="95"/>
      <c r="T92" s="84"/>
      <c r="U92" s="138"/>
      <c r="V92" s="82"/>
      <c r="W92" s="97"/>
      <c r="X92" s="95"/>
    </row>
    <row r="93" spans="1:24" s="80" customFormat="1" ht="15" customHeight="1">
      <c r="A93" s="423" t="s">
        <v>18</v>
      </c>
      <c r="B93" s="422" t="s">
        <v>191</v>
      </c>
      <c r="C93" s="422"/>
      <c r="D93" s="422"/>
      <c r="E93" s="422"/>
      <c r="F93" s="422"/>
      <c r="G93" s="422"/>
      <c r="H93" s="422"/>
      <c r="I93" s="422"/>
      <c r="J93" s="422"/>
      <c r="K93" s="422"/>
      <c r="L93" s="422"/>
      <c r="M93" s="422"/>
      <c r="N93" s="118"/>
      <c r="O93" s="119"/>
      <c r="P93" s="118"/>
      <c r="Q93" s="422" t="s">
        <v>13</v>
      </c>
      <c r="R93" s="422"/>
      <c r="S93" s="422"/>
      <c r="T93" s="422"/>
      <c r="U93" s="422"/>
      <c r="V93" s="422"/>
      <c r="W93" s="422"/>
      <c r="X93" s="422"/>
    </row>
    <row r="94" spans="1:24" ht="22.5" customHeight="1">
      <c r="A94" s="423"/>
      <c r="B94" s="422" t="s">
        <v>10</v>
      </c>
      <c r="C94" s="422"/>
      <c r="D94" s="422"/>
      <c r="E94" s="422"/>
      <c r="F94" s="422" t="s">
        <v>11</v>
      </c>
      <c r="G94" s="422"/>
      <c r="H94" s="422"/>
      <c r="I94" s="422" t="s">
        <v>12</v>
      </c>
      <c r="J94" s="422"/>
      <c r="K94" s="422"/>
      <c r="L94" s="422"/>
      <c r="M94" s="422"/>
      <c r="N94" s="422"/>
      <c r="O94" s="422"/>
      <c r="P94" s="98"/>
      <c r="Q94" s="422"/>
      <c r="R94" s="422"/>
      <c r="S94" s="422"/>
      <c r="T94" s="422"/>
      <c r="U94" s="422"/>
      <c r="V94" s="422"/>
      <c r="W94" s="422"/>
      <c r="X94" s="422"/>
    </row>
    <row r="95" spans="1:24">
      <c r="A95" s="423"/>
      <c r="B95" s="422"/>
      <c r="C95" s="422"/>
      <c r="D95" s="422"/>
      <c r="E95" s="422"/>
      <c r="F95" s="422"/>
      <c r="G95" s="422"/>
      <c r="H95" s="422"/>
      <c r="I95" s="422"/>
      <c r="J95" s="422"/>
      <c r="K95" s="422"/>
      <c r="L95" s="422"/>
      <c r="M95" s="422"/>
      <c r="N95" s="422"/>
      <c r="O95" s="422"/>
      <c r="P95" s="98"/>
      <c r="Q95" s="422"/>
      <c r="R95" s="422"/>
      <c r="S95" s="422"/>
      <c r="T95" s="422"/>
      <c r="U95" s="422"/>
      <c r="V95" s="422"/>
      <c r="W95" s="422"/>
      <c r="X95" s="422"/>
    </row>
    <row r="96" spans="1:24" ht="22.5" customHeight="1">
      <c r="A96" s="144">
        <v>1</v>
      </c>
      <c r="B96" s="423">
        <v>2</v>
      </c>
      <c r="C96" s="423"/>
      <c r="D96" s="423"/>
      <c r="E96" s="423"/>
      <c r="F96" s="423">
        <v>3</v>
      </c>
      <c r="G96" s="423"/>
      <c r="H96" s="423"/>
      <c r="I96" s="423">
        <v>4</v>
      </c>
      <c r="J96" s="423"/>
      <c r="K96" s="423"/>
      <c r="L96" s="423"/>
      <c r="M96" s="423"/>
      <c r="N96" s="423"/>
      <c r="O96" s="423"/>
      <c r="P96" s="99"/>
      <c r="Q96" s="422"/>
      <c r="R96" s="422"/>
      <c r="S96" s="422"/>
      <c r="T96" s="422"/>
      <c r="U96" s="422"/>
      <c r="V96" s="422"/>
      <c r="W96" s="422"/>
      <c r="X96" s="422"/>
    </row>
    <row r="97" spans="1:24" ht="29.25" customHeight="1">
      <c r="A97" s="149">
        <v>1</v>
      </c>
      <c r="B97" s="462" t="s">
        <v>247</v>
      </c>
      <c r="C97" s="463"/>
      <c r="D97" s="463"/>
      <c r="E97" s="464"/>
      <c r="F97" s="101" t="s">
        <v>248</v>
      </c>
      <c r="G97" s="440" t="s">
        <v>248</v>
      </c>
      <c r="H97" s="440"/>
      <c r="I97" s="445" t="s">
        <v>261</v>
      </c>
      <c r="J97" s="446"/>
      <c r="K97" s="446"/>
      <c r="L97" s="446"/>
      <c r="M97" s="446"/>
      <c r="N97" s="446"/>
      <c r="O97" s="446"/>
      <c r="P97" s="447"/>
      <c r="Q97" s="418" t="s">
        <v>260</v>
      </c>
      <c r="R97" s="418"/>
      <c r="S97" s="418"/>
      <c r="T97" s="418"/>
      <c r="U97" s="418"/>
      <c r="V97" s="418"/>
      <c r="W97" s="418"/>
      <c r="X97" s="418"/>
    </row>
    <row r="98" spans="1:24" ht="25.5" customHeight="1">
      <c r="A98" s="149"/>
      <c r="B98" s="442"/>
      <c r="C98" s="442"/>
      <c r="D98" s="442"/>
      <c r="E98" s="442"/>
      <c r="F98" s="101"/>
      <c r="G98" s="443"/>
      <c r="H98" s="443"/>
      <c r="I98" s="444"/>
      <c r="J98" s="444"/>
      <c r="K98" s="444"/>
      <c r="L98" s="444"/>
      <c r="M98" s="444"/>
      <c r="N98" s="444"/>
      <c r="O98" s="444"/>
      <c r="P98" s="444"/>
      <c r="Q98" s="418"/>
      <c r="R98" s="418"/>
      <c r="S98" s="418"/>
      <c r="T98" s="418"/>
      <c r="U98" s="418"/>
      <c r="V98" s="418"/>
      <c r="W98" s="418"/>
      <c r="X98" s="418"/>
    </row>
    <row r="99" spans="1:24" ht="51" customHeight="1">
      <c r="A99" s="148"/>
      <c r="B99" s="417"/>
      <c r="C99" s="417"/>
      <c r="D99" s="417"/>
      <c r="E99" s="417"/>
      <c r="F99" s="96"/>
      <c r="G99" s="420"/>
      <c r="H99" s="420"/>
      <c r="I99" s="420"/>
      <c r="J99" s="420"/>
      <c r="K99" s="420"/>
      <c r="L99" s="420"/>
      <c r="M99" s="420"/>
      <c r="N99" s="420"/>
      <c r="O99" s="420"/>
      <c r="P99" s="420"/>
      <c r="Q99" s="418"/>
      <c r="R99" s="418"/>
      <c r="S99" s="418"/>
      <c r="T99" s="418"/>
      <c r="U99" s="418"/>
      <c r="V99" s="418"/>
      <c r="W99" s="418"/>
      <c r="X99" s="418"/>
    </row>
    <row r="109" spans="1:24">
      <c r="C109" s="150"/>
    </row>
  </sheetData>
  <mergeCells count="69">
    <mergeCell ref="F3:G3"/>
    <mergeCell ref="H3:O3"/>
    <mergeCell ref="O4:O5"/>
    <mergeCell ref="P4:P5"/>
    <mergeCell ref="F4:F5"/>
    <mergeCell ref="G4:G5"/>
    <mergeCell ref="A3:A5"/>
    <mergeCell ref="B3:B5"/>
    <mergeCell ref="C3:C4"/>
    <mergeCell ref="D3:D5"/>
    <mergeCell ref="E3:E5"/>
    <mergeCell ref="H4:I4"/>
    <mergeCell ref="J4:K4"/>
    <mergeCell ref="L4:M4"/>
    <mergeCell ref="N4:N5"/>
    <mergeCell ref="A93:A95"/>
    <mergeCell ref="B93:M93"/>
    <mergeCell ref="A86:A88"/>
    <mergeCell ref="C6:C25"/>
    <mergeCell ref="B6:B25"/>
    <mergeCell ref="D6:D25"/>
    <mergeCell ref="E6:E25"/>
    <mergeCell ref="B81:B83"/>
    <mergeCell ref="C81:C83"/>
    <mergeCell ref="D81:D83"/>
    <mergeCell ref="E81:E83"/>
    <mergeCell ref="B71:B77"/>
    <mergeCell ref="Q93:X96"/>
    <mergeCell ref="B94:E95"/>
    <mergeCell ref="F94:H95"/>
    <mergeCell ref="F96:H96"/>
    <mergeCell ref="I96:O96"/>
    <mergeCell ref="I94:O95"/>
    <mergeCell ref="B96:E96"/>
    <mergeCell ref="B97:E97"/>
    <mergeCell ref="G97:H97"/>
    <mergeCell ref="I97:P97"/>
    <mergeCell ref="Q97:X99"/>
    <mergeCell ref="B98:E98"/>
    <mergeCell ref="G98:H98"/>
    <mergeCell ref="I98:P98"/>
    <mergeCell ref="B99:E99"/>
    <mergeCell ref="G99:H99"/>
    <mergeCell ref="I99:P99"/>
    <mergeCell ref="E32:E38"/>
    <mergeCell ref="B42:B45"/>
    <mergeCell ref="A42:A85"/>
    <mergeCell ref="C71:C77"/>
    <mergeCell ref="D71:D77"/>
    <mergeCell ref="E71:E77"/>
    <mergeCell ref="C46:C68"/>
    <mergeCell ref="D46:D68"/>
    <mergeCell ref="E46:E68"/>
    <mergeCell ref="A1:P1"/>
    <mergeCell ref="A2:P2"/>
    <mergeCell ref="A89:P89"/>
    <mergeCell ref="A90:P90"/>
    <mergeCell ref="B46:B68"/>
    <mergeCell ref="C42:C45"/>
    <mergeCell ref="D42:D45"/>
    <mergeCell ref="E42:E45"/>
    <mergeCell ref="A6:A41"/>
    <mergeCell ref="B26:B31"/>
    <mergeCell ref="C26:C31"/>
    <mergeCell ref="D26:D31"/>
    <mergeCell ref="E26:E31"/>
    <mergeCell ref="C32:C38"/>
    <mergeCell ref="B32:B38"/>
    <mergeCell ref="D32:D38"/>
  </mergeCells>
  <pageMargins left="0.7" right="0.7" top="0.75" bottom="0.75" header="0.3" footer="0.3"/>
  <pageSetup paperSize="9" scale="66" orientation="landscape" r:id="rId1"/>
  <rowBreaks count="1" manualBreakCount="1">
    <brk id="75"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08"/>
  <sheetViews>
    <sheetView topLeftCell="A79" zoomScaleNormal="100" workbookViewId="0">
      <selection activeCell="A89" sqref="A89:P89"/>
    </sheetView>
  </sheetViews>
  <sheetFormatPr defaultColWidth="9.1796875" defaultRowHeight="15"/>
  <cols>
    <col min="1" max="1" width="23" style="79" customWidth="1"/>
    <col min="2" max="2" width="4.1796875" style="88" bestFit="1" customWidth="1"/>
    <col min="3" max="3" width="33.7265625" style="79" customWidth="1"/>
    <col min="4" max="4" width="11.54296875" style="87" customWidth="1"/>
    <col min="5" max="5" width="12" style="88" customWidth="1"/>
    <col min="6" max="6" width="13" style="79" customWidth="1"/>
    <col min="7" max="7" width="12" style="79" customWidth="1"/>
    <col min="8" max="8" width="8.54296875" style="79" bestFit="1" customWidth="1"/>
    <col min="9" max="9" width="6.7265625" style="79" customWidth="1"/>
    <col min="10" max="10" width="6.26953125" style="88" customWidth="1"/>
    <col min="11" max="11" width="5.54296875" style="79" customWidth="1"/>
    <col min="12" max="12" width="5.54296875" style="79" bestFit="1" customWidth="1"/>
    <col min="13" max="13" width="5.453125" style="79" bestFit="1" customWidth="1"/>
    <col min="14" max="14" width="7.26953125" style="79" customWidth="1"/>
    <col min="15" max="15" width="6.81640625" style="87" customWidth="1"/>
    <col min="16" max="16" width="13.26953125" style="79" customWidth="1"/>
    <col min="17" max="17" width="19.81640625" style="79" customWidth="1"/>
    <col min="18" max="18" width="14.7265625" style="79" customWidth="1"/>
    <col min="19" max="19" width="16.26953125" style="88" customWidth="1"/>
    <col min="20" max="20" width="20.26953125" style="79" customWidth="1"/>
    <col min="21" max="21" width="22.453125" style="164" customWidth="1"/>
    <col min="22" max="22" width="41.453125" style="165" customWidth="1"/>
    <col min="23" max="23" width="22.1796875" style="87" customWidth="1"/>
    <col min="24" max="24" width="29.81640625" style="88" customWidth="1"/>
    <col min="25" max="16384" width="9.1796875" style="79"/>
  </cols>
  <sheetData>
    <row r="1" spans="1:24">
      <c r="A1" s="301" t="s">
        <v>483</v>
      </c>
      <c r="B1" s="302"/>
      <c r="C1" s="302"/>
      <c r="D1" s="302"/>
      <c r="E1" s="302"/>
      <c r="F1" s="302"/>
      <c r="G1" s="302"/>
      <c r="H1" s="302"/>
      <c r="I1" s="302"/>
      <c r="J1" s="302"/>
      <c r="K1" s="302"/>
      <c r="L1" s="302"/>
      <c r="M1" s="302"/>
      <c r="N1" s="302"/>
      <c r="O1" s="302"/>
      <c r="P1" s="303"/>
      <c r="S1" s="79"/>
      <c r="U1" s="79"/>
      <c r="V1" s="79"/>
      <c r="W1" s="79"/>
      <c r="X1" s="79"/>
    </row>
    <row r="2" spans="1:24">
      <c r="A2" s="395" t="s">
        <v>24</v>
      </c>
      <c r="B2" s="396"/>
      <c r="C2" s="396"/>
      <c r="D2" s="396"/>
      <c r="E2" s="396"/>
      <c r="F2" s="396"/>
      <c r="G2" s="396"/>
      <c r="H2" s="396"/>
      <c r="I2" s="396"/>
      <c r="J2" s="396"/>
      <c r="K2" s="396"/>
      <c r="L2" s="396"/>
      <c r="M2" s="396"/>
      <c r="N2" s="396"/>
      <c r="O2" s="396"/>
      <c r="P2" s="397"/>
      <c r="S2" s="79"/>
      <c r="U2" s="79"/>
      <c r="V2" s="79"/>
      <c r="W2" s="79"/>
      <c r="X2" s="79"/>
    </row>
    <row r="3" spans="1:24">
      <c r="A3" s="432" t="s">
        <v>17</v>
      </c>
      <c r="B3" s="431" t="s">
        <v>190</v>
      </c>
      <c r="C3" s="448" t="s">
        <v>19</v>
      </c>
      <c r="D3" s="431" t="s">
        <v>15</v>
      </c>
      <c r="E3" s="431" t="s">
        <v>42</v>
      </c>
      <c r="F3" s="432" t="s">
        <v>0</v>
      </c>
      <c r="G3" s="432"/>
      <c r="H3" s="432" t="s">
        <v>3</v>
      </c>
      <c r="I3" s="432"/>
      <c r="J3" s="432"/>
      <c r="K3" s="432"/>
      <c r="L3" s="432"/>
      <c r="M3" s="432"/>
      <c r="N3" s="432"/>
      <c r="O3" s="432"/>
      <c r="P3" s="93"/>
      <c r="S3" s="79"/>
      <c r="U3" s="79"/>
      <c r="V3" s="79"/>
      <c r="W3" s="79"/>
      <c r="X3" s="79"/>
    </row>
    <row r="4" spans="1:24" ht="42.75" customHeight="1">
      <c r="A4" s="432"/>
      <c r="B4" s="431"/>
      <c r="C4" s="448"/>
      <c r="D4" s="431"/>
      <c r="E4" s="431"/>
      <c r="F4" s="432" t="s">
        <v>1</v>
      </c>
      <c r="G4" s="432" t="s">
        <v>2</v>
      </c>
      <c r="H4" s="432" t="s">
        <v>4</v>
      </c>
      <c r="I4" s="432"/>
      <c r="J4" s="432" t="s">
        <v>7</v>
      </c>
      <c r="K4" s="432"/>
      <c r="L4" s="432" t="s">
        <v>8</v>
      </c>
      <c r="M4" s="432"/>
      <c r="N4" s="431" t="s">
        <v>43</v>
      </c>
      <c r="O4" s="432" t="s">
        <v>9</v>
      </c>
      <c r="P4" s="431" t="s">
        <v>81</v>
      </c>
      <c r="S4" s="79"/>
      <c r="U4" s="79"/>
      <c r="V4" s="79"/>
      <c r="W4" s="79"/>
      <c r="X4" s="79"/>
    </row>
    <row r="5" spans="1:24">
      <c r="A5" s="432"/>
      <c r="B5" s="431"/>
      <c r="C5" s="146" t="s">
        <v>10</v>
      </c>
      <c r="D5" s="431"/>
      <c r="E5" s="431"/>
      <c r="F5" s="432"/>
      <c r="G5" s="432"/>
      <c r="H5" s="93" t="s">
        <v>5</v>
      </c>
      <c r="I5" s="93" t="s">
        <v>6</v>
      </c>
      <c r="J5" s="93" t="s">
        <v>5</v>
      </c>
      <c r="K5" s="93" t="s">
        <v>6</v>
      </c>
      <c r="L5" s="93" t="s">
        <v>5</v>
      </c>
      <c r="M5" s="93" t="s">
        <v>6</v>
      </c>
      <c r="N5" s="431"/>
      <c r="O5" s="432"/>
      <c r="P5" s="431"/>
      <c r="S5" s="79"/>
      <c r="U5" s="79"/>
      <c r="V5" s="79"/>
      <c r="W5" s="79"/>
      <c r="X5" s="79"/>
    </row>
    <row r="6" spans="1:24" s="80" customFormat="1" ht="66" customHeight="1">
      <c r="A6" s="451" t="s">
        <v>79</v>
      </c>
      <c r="B6" s="401">
        <v>1</v>
      </c>
      <c r="C6" s="469" t="s">
        <v>176</v>
      </c>
      <c r="D6" s="424">
        <v>6.25</v>
      </c>
      <c r="E6" s="424" t="s">
        <v>39</v>
      </c>
      <c r="F6" s="101" t="s">
        <v>262</v>
      </c>
      <c r="G6" s="101" t="s">
        <v>263</v>
      </c>
      <c r="H6" s="101">
        <v>0</v>
      </c>
      <c r="I6" s="101">
        <v>0</v>
      </c>
      <c r="J6" s="101">
        <v>79</v>
      </c>
      <c r="K6" s="101">
        <v>0</v>
      </c>
      <c r="L6" s="101">
        <f>-M6</f>
        <v>0</v>
      </c>
      <c r="M6" s="101">
        <v>0</v>
      </c>
      <c r="N6" s="101">
        <v>0</v>
      </c>
      <c r="O6" s="101">
        <f>SUM(H6:N6)</f>
        <v>79</v>
      </c>
      <c r="P6" s="108">
        <f>D6*O6</f>
        <v>493.75</v>
      </c>
    </row>
    <row r="7" spans="1:24" s="80" customFormat="1" ht="30.75" customHeight="1">
      <c r="A7" s="452"/>
      <c r="B7" s="401"/>
      <c r="C7" s="470"/>
      <c r="D7" s="425"/>
      <c r="E7" s="425"/>
      <c r="F7" s="101"/>
      <c r="G7" s="101"/>
      <c r="H7" s="95"/>
      <c r="I7" s="95"/>
      <c r="J7" s="95"/>
      <c r="K7" s="95"/>
      <c r="L7" s="95"/>
      <c r="M7" s="95"/>
      <c r="N7" s="95"/>
      <c r="O7" s="95"/>
      <c r="P7" s="81"/>
    </row>
    <row r="8" spans="1:24" s="80" customFormat="1" ht="30.75" customHeight="1">
      <c r="A8" s="452"/>
      <c r="B8" s="401"/>
      <c r="C8" s="471"/>
      <c r="D8" s="425"/>
      <c r="E8" s="425"/>
      <c r="F8" s="101"/>
      <c r="G8" s="101"/>
      <c r="H8" s="95"/>
      <c r="I8" s="95"/>
      <c r="J8" s="95"/>
      <c r="K8" s="95"/>
      <c r="L8" s="95"/>
      <c r="M8" s="95"/>
      <c r="N8" s="95"/>
      <c r="O8" s="95"/>
      <c r="P8" s="81"/>
    </row>
    <row r="9" spans="1:24" s="80" customFormat="1" ht="30.75" customHeight="1">
      <c r="A9" s="452"/>
      <c r="B9" s="425">
        <v>2</v>
      </c>
      <c r="C9" s="469" t="s">
        <v>259</v>
      </c>
      <c r="D9" s="401">
        <v>27.5</v>
      </c>
      <c r="E9" s="401" t="s">
        <v>39</v>
      </c>
      <c r="F9" s="101" t="s">
        <v>262</v>
      </c>
      <c r="G9" s="101" t="s">
        <v>264</v>
      </c>
      <c r="H9" s="101">
        <v>0</v>
      </c>
      <c r="I9" s="101">
        <v>0</v>
      </c>
      <c r="J9" s="101">
        <v>85</v>
      </c>
      <c r="K9" s="101">
        <v>0</v>
      </c>
      <c r="L9" s="101">
        <v>0</v>
      </c>
      <c r="M9" s="101">
        <v>0</v>
      </c>
      <c r="N9" s="101">
        <v>0</v>
      </c>
      <c r="O9" s="101">
        <f>SUM(H9:N9)</f>
        <v>85</v>
      </c>
      <c r="P9" s="108">
        <f>D9*O9</f>
        <v>2337.5</v>
      </c>
    </row>
    <row r="10" spans="1:24" s="80" customFormat="1" ht="30.75" customHeight="1">
      <c r="A10" s="452"/>
      <c r="B10" s="425"/>
      <c r="C10" s="470"/>
      <c r="D10" s="401"/>
      <c r="E10" s="401"/>
      <c r="F10" s="101"/>
      <c r="G10" s="101"/>
      <c r="H10" s="95"/>
      <c r="I10" s="95"/>
      <c r="J10" s="95"/>
      <c r="K10" s="95"/>
      <c r="L10" s="95"/>
      <c r="M10" s="95"/>
      <c r="N10" s="95"/>
      <c r="O10" s="95"/>
      <c r="P10" s="81"/>
    </row>
    <row r="11" spans="1:24" s="80" customFormat="1" ht="30.75" customHeight="1">
      <c r="A11" s="452"/>
      <c r="B11" s="425"/>
      <c r="C11" s="470"/>
      <c r="D11" s="401"/>
      <c r="E11" s="401"/>
      <c r="F11" s="101"/>
      <c r="G11" s="101"/>
      <c r="H11" s="95"/>
      <c r="I11" s="95"/>
      <c r="J11" s="95"/>
      <c r="K11" s="95"/>
      <c r="L11" s="95"/>
      <c r="M11" s="95"/>
      <c r="N11" s="95"/>
      <c r="O11" s="95"/>
      <c r="P11" s="81"/>
    </row>
    <row r="12" spans="1:24" s="80" customFormat="1" ht="30.75" customHeight="1">
      <c r="A12" s="452"/>
      <c r="B12" s="425"/>
      <c r="C12" s="470"/>
      <c r="D12" s="401"/>
      <c r="E12" s="401"/>
      <c r="F12" s="101"/>
      <c r="G12" s="101"/>
      <c r="H12" s="95"/>
      <c r="I12" s="95"/>
      <c r="J12" s="95"/>
      <c r="K12" s="95"/>
      <c r="L12" s="95"/>
      <c r="M12" s="95"/>
      <c r="N12" s="95"/>
      <c r="O12" s="95"/>
      <c r="P12" s="81"/>
    </row>
    <row r="13" spans="1:24" s="80" customFormat="1" ht="30.75" customHeight="1">
      <c r="A13" s="452"/>
      <c r="B13" s="425"/>
      <c r="C13" s="470"/>
      <c r="D13" s="401"/>
      <c r="E13" s="401"/>
      <c r="F13" s="101"/>
      <c r="G13" s="101"/>
      <c r="H13" s="95"/>
      <c r="I13" s="95"/>
      <c r="J13" s="95"/>
      <c r="K13" s="95"/>
      <c r="L13" s="95"/>
      <c r="M13" s="95"/>
      <c r="N13" s="95"/>
      <c r="O13" s="95"/>
      <c r="P13" s="81"/>
    </row>
    <row r="14" spans="1:24" s="80" customFormat="1" ht="30.75" customHeight="1">
      <c r="A14" s="452"/>
      <c r="B14" s="425"/>
      <c r="C14" s="470"/>
      <c r="D14" s="401"/>
      <c r="E14" s="401"/>
      <c r="F14" s="101"/>
      <c r="G14" s="101"/>
      <c r="H14" s="95"/>
      <c r="I14" s="95"/>
      <c r="J14" s="95"/>
      <c r="K14" s="95"/>
      <c r="L14" s="95"/>
      <c r="M14" s="95"/>
      <c r="N14" s="95"/>
      <c r="O14" s="95"/>
      <c r="P14" s="81"/>
    </row>
    <row r="15" spans="1:24" s="80" customFormat="1" ht="30.75" customHeight="1">
      <c r="A15" s="452"/>
      <c r="B15" s="425"/>
      <c r="C15" s="470"/>
      <c r="D15" s="401"/>
      <c r="E15" s="401"/>
      <c r="F15" s="101"/>
      <c r="G15" s="101"/>
      <c r="H15" s="95"/>
      <c r="I15" s="95"/>
      <c r="J15" s="95"/>
      <c r="K15" s="95"/>
      <c r="L15" s="95"/>
      <c r="M15" s="95"/>
      <c r="N15" s="95"/>
      <c r="O15" s="95"/>
      <c r="P15" s="81"/>
    </row>
    <row r="16" spans="1:24" s="80" customFormat="1" ht="30.75" customHeight="1">
      <c r="A16" s="452"/>
      <c r="B16" s="425"/>
      <c r="C16" s="470"/>
      <c r="D16" s="401"/>
      <c r="E16" s="401"/>
      <c r="F16" s="101"/>
      <c r="G16" s="101"/>
      <c r="H16" s="95"/>
      <c r="I16" s="95"/>
      <c r="J16" s="95"/>
      <c r="K16" s="95"/>
      <c r="L16" s="95"/>
      <c r="M16" s="95"/>
      <c r="N16" s="95"/>
      <c r="O16" s="95"/>
      <c r="P16" s="81"/>
    </row>
    <row r="17" spans="1:24" s="80" customFormat="1" ht="30.75" customHeight="1">
      <c r="A17" s="452"/>
      <c r="B17" s="425"/>
      <c r="C17" s="470"/>
      <c r="D17" s="401"/>
      <c r="E17" s="401"/>
      <c r="F17" s="101"/>
      <c r="G17" s="101"/>
      <c r="H17" s="95"/>
      <c r="I17" s="95"/>
      <c r="J17" s="95"/>
      <c r="K17" s="95"/>
      <c r="L17" s="95"/>
      <c r="M17" s="95"/>
      <c r="N17" s="95"/>
      <c r="O17" s="95"/>
      <c r="P17" s="81"/>
    </row>
    <row r="18" spans="1:24" s="80" customFormat="1" ht="30.75" customHeight="1">
      <c r="A18" s="452"/>
      <c r="B18" s="425"/>
      <c r="C18" s="470"/>
      <c r="D18" s="401"/>
      <c r="E18" s="401"/>
      <c r="F18" s="101"/>
      <c r="G18" s="101"/>
      <c r="H18" s="95"/>
      <c r="I18" s="95"/>
      <c r="J18" s="95"/>
      <c r="K18" s="95"/>
      <c r="L18" s="95"/>
      <c r="M18" s="95"/>
      <c r="N18" s="95"/>
      <c r="O18" s="95"/>
      <c r="P18" s="81"/>
    </row>
    <row r="19" spans="1:24" s="80" customFormat="1" ht="30.75" customHeight="1">
      <c r="A19" s="452"/>
      <c r="B19" s="425"/>
      <c r="C19" s="470"/>
      <c r="D19" s="401"/>
      <c r="E19" s="401"/>
      <c r="F19" s="101"/>
      <c r="G19" s="101"/>
      <c r="H19" s="95"/>
      <c r="I19" s="95"/>
      <c r="J19" s="95"/>
      <c r="K19" s="95"/>
      <c r="L19" s="95"/>
      <c r="M19" s="95"/>
      <c r="N19" s="95"/>
      <c r="O19" s="95"/>
      <c r="P19" s="81"/>
    </row>
    <row r="20" spans="1:24" s="80" customFormat="1" ht="30.75" customHeight="1">
      <c r="A20" s="452"/>
      <c r="B20" s="425"/>
      <c r="C20" s="470"/>
      <c r="D20" s="401"/>
      <c r="E20" s="401"/>
      <c r="F20" s="101"/>
      <c r="G20" s="101"/>
      <c r="H20" s="95"/>
      <c r="I20" s="95"/>
      <c r="J20" s="95"/>
      <c r="K20" s="95"/>
      <c r="L20" s="95"/>
      <c r="M20" s="95"/>
      <c r="N20" s="95"/>
      <c r="O20" s="95"/>
      <c r="P20" s="81"/>
    </row>
    <row r="21" spans="1:24" s="80" customFormat="1" ht="30.75" customHeight="1">
      <c r="A21" s="452"/>
      <c r="B21" s="426"/>
      <c r="C21" s="471"/>
      <c r="D21" s="401"/>
      <c r="E21" s="401"/>
      <c r="F21" s="101"/>
      <c r="G21" s="101"/>
      <c r="H21" s="95"/>
      <c r="I21" s="95"/>
      <c r="J21" s="95"/>
      <c r="K21" s="95"/>
      <c r="L21" s="95"/>
      <c r="M21" s="95"/>
      <c r="N21" s="95"/>
      <c r="O21" s="95"/>
      <c r="P21" s="81"/>
    </row>
    <row r="22" spans="1:24" s="80" customFormat="1" ht="65.25" customHeight="1">
      <c r="A22" s="452"/>
      <c r="B22" s="424">
        <v>3</v>
      </c>
      <c r="C22" s="442" t="s">
        <v>265</v>
      </c>
      <c r="D22" s="424">
        <v>0.5</v>
      </c>
      <c r="E22" s="424" t="s">
        <v>40</v>
      </c>
      <c r="F22" s="101" t="s">
        <v>266</v>
      </c>
      <c r="G22" s="101" t="s">
        <v>266</v>
      </c>
      <c r="H22" s="101">
        <v>3</v>
      </c>
      <c r="I22" s="101">
        <v>0</v>
      </c>
      <c r="J22" s="101">
        <v>35</v>
      </c>
      <c r="K22" s="101">
        <v>0</v>
      </c>
      <c r="L22" s="101">
        <v>0</v>
      </c>
      <c r="M22" s="101">
        <v>0</v>
      </c>
      <c r="N22" s="101">
        <v>0</v>
      </c>
      <c r="O22" s="101">
        <f>SUM(H22:N22)</f>
        <v>38</v>
      </c>
      <c r="P22" s="108">
        <f>O22*D22</f>
        <v>19</v>
      </c>
    </row>
    <row r="23" spans="1:24" s="80" customFormat="1" ht="37.5" customHeight="1">
      <c r="A23" s="452"/>
      <c r="B23" s="426"/>
      <c r="C23" s="442"/>
      <c r="D23" s="426"/>
      <c r="E23" s="426"/>
      <c r="F23" s="101"/>
      <c r="G23" s="101"/>
      <c r="H23" s="95"/>
      <c r="I23" s="95"/>
      <c r="J23" s="95"/>
      <c r="K23" s="95"/>
      <c r="L23" s="95"/>
      <c r="M23" s="95"/>
      <c r="N23" s="95"/>
      <c r="O23" s="95"/>
      <c r="P23" s="81"/>
    </row>
    <row r="24" spans="1:24" s="80" customFormat="1" ht="51" customHeight="1">
      <c r="A24" s="452"/>
      <c r="B24" s="117">
        <v>4</v>
      </c>
      <c r="C24" s="163" t="s">
        <v>283</v>
      </c>
      <c r="D24" s="117">
        <v>0.5</v>
      </c>
      <c r="E24" s="117" t="s">
        <v>40</v>
      </c>
      <c r="F24" s="101" t="s">
        <v>267</v>
      </c>
      <c r="G24" s="101" t="s">
        <v>267</v>
      </c>
      <c r="H24" s="101">
        <v>0</v>
      </c>
      <c r="I24" s="101">
        <v>0</v>
      </c>
      <c r="J24" s="101">
        <v>53</v>
      </c>
      <c r="K24" s="101">
        <v>0</v>
      </c>
      <c r="L24" s="101">
        <v>1</v>
      </c>
      <c r="M24" s="101">
        <v>0</v>
      </c>
      <c r="N24" s="101">
        <v>14</v>
      </c>
      <c r="O24" s="101">
        <f>SUM(H24:N24)</f>
        <v>68</v>
      </c>
      <c r="P24" s="108">
        <f>D24*O24</f>
        <v>34</v>
      </c>
    </row>
    <row r="25" spans="1:24" s="80" customFormat="1" ht="33" customHeight="1">
      <c r="A25" s="452"/>
      <c r="B25" s="104"/>
      <c r="C25" s="147" t="s">
        <v>268</v>
      </c>
      <c r="D25" s="102">
        <f>SUM(D6:D24)</f>
        <v>34.75</v>
      </c>
      <c r="E25" s="102"/>
      <c r="F25" s="106"/>
      <c r="G25" s="106"/>
      <c r="H25" s="102">
        <f t="shared" ref="H25:O25" si="0">SUM(H6:H24)</f>
        <v>3</v>
      </c>
      <c r="I25" s="102">
        <f t="shared" si="0"/>
        <v>0</v>
      </c>
      <c r="J25" s="102">
        <f t="shared" si="0"/>
        <v>252</v>
      </c>
      <c r="K25" s="102">
        <f t="shared" si="0"/>
        <v>0</v>
      </c>
      <c r="L25" s="102">
        <f t="shared" si="0"/>
        <v>1</v>
      </c>
      <c r="M25" s="102">
        <f t="shared" si="0"/>
        <v>0</v>
      </c>
      <c r="N25" s="102">
        <f t="shared" si="0"/>
        <v>14</v>
      </c>
      <c r="O25" s="102">
        <f t="shared" si="0"/>
        <v>270</v>
      </c>
      <c r="P25" s="107">
        <f>SUM(P6:P24)</f>
        <v>2884.25</v>
      </c>
    </row>
    <row r="26" spans="1:24" s="80" customFormat="1" ht="33" customHeight="1">
      <c r="A26" s="453"/>
      <c r="B26" s="104"/>
      <c r="C26" s="147" t="s">
        <v>269</v>
      </c>
      <c r="D26" s="107">
        <f>D25+'June 24'!D41</f>
        <v>154.5</v>
      </c>
      <c r="E26" s="102"/>
      <c r="F26" s="106"/>
      <c r="G26" s="106"/>
      <c r="H26" s="116">
        <f>H25+'June 24'!H41</f>
        <v>104</v>
      </c>
      <c r="I26" s="116">
        <f>I25+'June 24'!I41</f>
        <v>217</v>
      </c>
      <c r="J26" s="116">
        <f>J25+'June 24'!J41</f>
        <v>1234</v>
      </c>
      <c r="K26" s="116">
        <f>K25+'June 24'!K41</f>
        <v>318</v>
      </c>
      <c r="L26" s="116">
        <f>L25+'June 24'!L41</f>
        <v>6</v>
      </c>
      <c r="M26" s="116">
        <f>M25+'June 24'!M41</f>
        <v>20</v>
      </c>
      <c r="N26" s="116">
        <f>N25+'June 24'!N41</f>
        <v>14</v>
      </c>
      <c r="O26" s="116">
        <f>O25+'June 24'!O41</f>
        <v>1913</v>
      </c>
      <c r="P26" s="107">
        <f>P25+'June 24'!P41</f>
        <v>13510</v>
      </c>
    </row>
    <row r="27" spans="1:24" ht="51.75" customHeight="1">
      <c r="A27" s="439" t="s">
        <v>14</v>
      </c>
      <c r="B27" s="457">
        <v>5</v>
      </c>
      <c r="C27" s="469" t="s">
        <v>222</v>
      </c>
      <c r="D27" s="424">
        <v>27.5</v>
      </c>
      <c r="E27" s="424" t="s">
        <v>39</v>
      </c>
      <c r="F27" s="101" t="s">
        <v>262</v>
      </c>
      <c r="G27" s="101" t="s">
        <v>264</v>
      </c>
      <c r="H27" s="101">
        <v>0</v>
      </c>
      <c r="I27" s="101">
        <v>0</v>
      </c>
      <c r="J27" s="101">
        <v>121</v>
      </c>
      <c r="K27" s="101">
        <v>0</v>
      </c>
      <c r="L27" s="101">
        <v>0</v>
      </c>
      <c r="M27" s="101">
        <v>0</v>
      </c>
      <c r="N27" s="101">
        <v>0</v>
      </c>
      <c r="O27" s="101">
        <f>SUM(H27:N27)</f>
        <v>121</v>
      </c>
      <c r="P27" s="108">
        <f>D27*O27</f>
        <v>3327.5</v>
      </c>
      <c r="S27" s="79"/>
      <c r="U27" s="79"/>
      <c r="V27" s="79"/>
      <c r="W27" s="79"/>
      <c r="X27" s="79"/>
    </row>
    <row r="28" spans="1:24" ht="33" customHeight="1">
      <c r="A28" s="439"/>
      <c r="B28" s="458"/>
      <c r="C28" s="470"/>
      <c r="D28" s="425"/>
      <c r="E28" s="425"/>
      <c r="F28" s="95"/>
      <c r="G28" s="95"/>
      <c r="H28" s="101"/>
      <c r="I28" s="101"/>
      <c r="J28" s="101"/>
      <c r="K28" s="101"/>
      <c r="L28" s="101"/>
      <c r="M28" s="101"/>
      <c r="N28" s="101"/>
      <c r="O28" s="101"/>
      <c r="P28" s="108"/>
      <c r="S28" s="79"/>
      <c r="U28" s="79"/>
      <c r="V28" s="79"/>
      <c r="W28" s="79"/>
      <c r="X28" s="79"/>
    </row>
    <row r="29" spans="1:24" ht="33" customHeight="1">
      <c r="A29" s="439"/>
      <c r="B29" s="458"/>
      <c r="C29" s="470"/>
      <c r="D29" s="425"/>
      <c r="E29" s="425"/>
      <c r="F29" s="95"/>
      <c r="G29" s="95"/>
      <c r="H29" s="101"/>
      <c r="I29" s="101"/>
      <c r="J29" s="101"/>
      <c r="K29" s="101"/>
      <c r="L29" s="101"/>
      <c r="M29" s="101"/>
      <c r="N29" s="101"/>
      <c r="O29" s="101"/>
      <c r="P29" s="108"/>
      <c r="S29" s="79"/>
      <c r="U29" s="79"/>
      <c r="V29" s="79"/>
      <c r="W29" s="79"/>
      <c r="X29" s="79"/>
    </row>
    <row r="30" spans="1:24" ht="33" customHeight="1">
      <c r="A30" s="439"/>
      <c r="B30" s="458"/>
      <c r="C30" s="470"/>
      <c r="D30" s="425"/>
      <c r="E30" s="425"/>
      <c r="F30" s="95"/>
      <c r="G30" s="95"/>
      <c r="H30" s="101"/>
      <c r="I30" s="101"/>
      <c r="J30" s="101"/>
      <c r="K30" s="101"/>
      <c r="L30" s="101"/>
      <c r="M30" s="101"/>
      <c r="N30" s="101"/>
      <c r="O30" s="101"/>
      <c r="P30" s="108"/>
      <c r="S30" s="79"/>
      <c r="U30" s="79"/>
      <c r="V30" s="79"/>
      <c r="W30" s="79"/>
      <c r="X30" s="79"/>
    </row>
    <row r="31" spans="1:24" ht="33" customHeight="1">
      <c r="A31" s="439"/>
      <c r="B31" s="458"/>
      <c r="C31" s="470"/>
      <c r="D31" s="425"/>
      <c r="E31" s="425"/>
      <c r="F31" s="95"/>
      <c r="G31" s="95"/>
      <c r="H31" s="101"/>
      <c r="I31" s="101"/>
      <c r="J31" s="101"/>
      <c r="K31" s="101"/>
      <c r="L31" s="101"/>
      <c r="M31" s="101"/>
      <c r="N31" s="101"/>
      <c r="O31" s="101"/>
      <c r="P31" s="108"/>
      <c r="S31" s="79"/>
      <c r="U31" s="79"/>
      <c r="V31" s="79"/>
      <c r="W31" s="79"/>
      <c r="X31" s="79"/>
    </row>
    <row r="32" spans="1:24" ht="33" customHeight="1">
      <c r="A32" s="439"/>
      <c r="B32" s="458"/>
      <c r="C32" s="470"/>
      <c r="D32" s="425"/>
      <c r="E32" s="425"/>
      <c r="F32" s="95"/>
      <c r="G32" s="95"/>
      <c r="H32" s="101"/>
      <c r="I32" s="101"/>
      <c r="J32" s="101"/>
      <c r="K32" s="101"/>
      <c r="L32" s="101"/>
      <c r="M32" s="101"/>
      <c r="N32" s="101"/>
      <c r="O32" s="101"/>
      <c r="P32" s="108"/>
      <c r="S32" s="79"/>
      <c r="U32" s="79"/>
      <c r="V32" s="79"/>
      <c r="W32" s="79"/>
      <c r="X32" s="79"/>
    </row>
    <row r="33" spans="1:24" ht="33" customHeight="1">
      <c r="A33" s="439"/>
      <c r="B33" s="458"/>
      <c r="C33" s="470"/>
      <c r="D33" s="425"/>
      <c r="E33" s="425"/>
      <c r="F33" s="95"/>
      <c r="G33" s="95"/>
      <c r="H33" s="101"/>
      <c r="I33" s="101"/>
      <c r="J33" s="101"/>
      <c r="K33" s="101"/>
      <c r="L33" s="101"/>
      <c r="M33" s="101"/>
      <c r="N33" s="101"/>
      <c r="O33" s="101"/>
      <c r="P33" s="108"/>
      <c r="S33" s="79"/>
      <c r="U33" s="79"/>
      <c r="V33" s="79"/>
      <c r="W33" s="79"/>
      <c r="X33" s="79"/>
    </row>
    <row r="34" spans="1:24" ht="33" customHeight="1">
      <c r="A34" s="439"/>
      <c r="B34" s="458"/>
      <c r="C34" s="470"/>
      <c r="D34" s="425"/>
      <c r="E34" s="425"/>
      <c r="F34" s="95"/>
      <c r="G34" s="95"/>
      <c r="H34" s="101"/>
      <c r="I34" s="101"/>
      <c r="J34" s="101"/>
      <c r="K34" s="101"/>
      <c r="L34" s="101"/>
      <c r="M34" s="101"/>
      <c r="N34" s="101"/>
      <c r="O34" s="101"/>
      <c r="P34" s="108"/>
      <c r="S34" s="79"/>
      <c r="U34" s="79"/>
      <c r="V34" s="79"/>
      <c r="W34" s="79"/>
      <c r="X34" s="79"/>
    </row>
    <row r="35" spans="1:24" ht="33" customHeight="1">
      <c r="A35" s="439"/>
      <c r="B35" s="458"/>
      <c r="C35" s="470"/>
      <c r="D35" s="425"/>
      <c r="E35" s="425"/>
      <c r="F35" s="95"/>
      <c r="G35" s="95"/>
      <c r="H35" s="101"/>
      <c r="I35" s="101"/>
      <c r="J35" s="101"/>
      <c r="K35" s="101"/>
      <c r="L35" s="101"/>
      <c r="M35" s="101"/>
      <c r="N35" s="101"/>
      <c r="O35" s="101"/>
      <c r="P35" s="108"/>
      <c r="S35" s="79"/>
      <c r="U35" s="79"/>
      <c r="V35" s="79"/>
      <c r="W35" s="79"/>
      <c r="X35" s="79"/>
    </row>
    <row r="36" spans="1:24" ht="33" customHeight="1">
      <c r="A36" s="439"/>
      <c r="B36" s="458"/>
      <c r="C36" s="470"/>
      <c r="D36" s="425"/>
      <c r="E36" s="425"/>
      <c r="F36" s="95"/>
      <c r="G36" s="95"/>
      <c r="H36" s="101"/>
      <c r="I36" s="101"/>
      <c r="J36" s="101"/>
      <c r="K36" s="101"/>
      <c r="L36" s="101"/>
      <c r="M36" s="101"/>
      <c r="N36" s="101"/>
      <c r="O36" s="101"/>
      <c r="P36" s="108"/>
      <c r="S36" s="79"/>
      <c r="U36" s="79"/>
      <c r="V36" s="79"/>
      <c r="W36" s="79"/>
      <c r="X36" s="79"/>
    </row>
    <row r="37" spans="1:24" ht="33" customHeight="1">
      <c r="A37" s="439"/>
      <c r="B37" s="458"/>
      <c r="C37" s="470"/>
      <c r="D37" s="425"/>
      <c r="E37" s="425"/>
      <c r="F37" s="95"/>
      <c r="G37" s="95"/>
      <c r="H37" s="101"/>
      <c r="I37" s="101"/>
      <c r="J37" s="101"/>
      <c r="K37" s="101"/>
      <c r="L37" s="101"/>
      <c r="M37" s="101"/>
      <c r="N37" s="101"/>
      <c r="O37" s="101"/>
      <c r="P37" s="108"/>
      <c r="S37" s="79"/>
      <c r="U37" s="79"/>
      <c r="V37" s="79"/>
      <c r="W37" s="79"/>
      <c r="X37" s="79"/>
    </row>
    <row r="38" spans="1:24" ht="33" customHeight="1">
      <c r="A38" s="439"/>
      <c r="B38" s="458"/>
      <c r="C38" s="470"/>
      <c r="D38" s="425"/>
      <c r="E38" s="425"/>
      <c r="F38" s="95"/>
      <c r="G38" s="95"/>
      <c r="H38" s="101"/>
      <c r="I38" s="101"/>
      <c r="J38" s="101"/>
      <c r="K38" s="101"/>
      <c r="L38" s="101"/>
      <c r="M38" s="101"/>
      <c r="N38" s="101"/>
      <c r="O38" s="101"/>
      <c r="P38" s="108"/>
      <c r="S38" s="79"/>
      <c r="U38" s="79"/>
      <c r="V38" s="79"/>
      <c r="W38" s="79"/>
      <c r="X38" s="79"/>
    </row>
    <row r="39" spans="1:24" ht="33" customHeight="1">
      <c r="A39" s="439"/>
      <c r="B39" s="458"/>
      <c r="C39" s="470"/>
      <c r="D39" s="425"/>
      <c r="E39" s="425"/>
      <c r="F39" s="95"/>
      <c r="G39" s="95"/>
      <c r="H39" s="101"/>
      <c r="I39" s="101"/>
      <c r="J39" s="101"/>
      <c r="K39" s="101"/>
      <c r="L39" s="101"/>
      <c r="M39" s="101"/>
      <c r="N39" s="101"/>
      <c r="O39" s="101"/>
      <c r="P39" s="108"/>
      <c r="S39" s="79"/>
      <c r="U39" s="79"/>
      <c r="V39" s="79"/>
      <c r="W39" s="79"/>
      <c r="X39" s="79"/>
    </row>
    <row r="40" spans="1:24" ht="33" customHeight="1">
      <c r="A40" s="439"/>
      <c r="B40" s="458"/>
      <c r="C40" s="470"/>
      <c r="D40" s="425"/>
      <c r="E40" s="425"/>
      <c r="F40" s="95"/>
      <c r="G40" s="95"/>
      <c r="H40" s="101"/>
      <c r="I40" s="101"/>
      <c r="J40" s="101"/>
      <c r="K40" s="101"/>
      <c r="L40" s="101"/>
      <c r="M40" s="101"/>
      <c r="N40" s="101"/>
      <c r="O40" s="101"/>
      <c r="P40" s="108"/>
      <c r="S40" s="79"/>
      <c r="U40" s="79"/>
      <c r="V40" s="79"/>
      <c r="W40" s="79"/>
      <c r="X40" s="79"/>
    </row>
    <row r="41" spans="1:24" ht="33" customHeight="1">
      <c r="A41" s="439"/>
      <c r="B41" s="458"/>
      <c r="C41" s="470"/>
      <c r="D41" s="425"/>
      <c r="E41" s="425"/>
      <c r="F41" s="95"/>
      <c r="G41" s="95"/>
      <c r="H41" s="101"/>
      <c r="I41" s="101"/>
      <c r="J41" s="101"/>
      <c r="K41" s="101"/>
      <c r="L41" s="101"/>
      <c r="M41" s="101"/>
      <c r="N41" s="101"/>
      <c r="O41" s="101"/>
      <c r="P41" s="108"/>
      <c r="S41" s="79"/>
      <c r="U41" s="79"/>
      <c r="V41" s="79"/>
      <c r="W41" s="79"/>
      <c r="X41" s="79"/>
    </row>
    <row r="42" spans="1:24" ht="33" customHeight="1">
      <c r="A42" s="439"/>
      <c r="B42" s="458"/>
      <c r="C42" s="470"/>
      <c r="D42" s="425"/>
      <c r="E42" s="425"/>
      <c r="F42" s="95"/>
      <c r="G42" s="95"/>
      <c r="H42" s="101"/>
      <c r="I42" s="101"/>
      <c r="J42" s="101"/>
      <c r="K42" s="101"/>
      <c r="L42" s="101"/>
      <c r="M42" s="101"/>
      <c r="N42" s="101"/>
      <c r="O42" s="101"/>
      <c r="P42" s="108"/>
      <c r="S42" s="79"/>
      <c r="U42" s="79"/>
      <c r="V42" s="79"/>
      <c r="W42" s="79"/>
      <c r="X42" s="79"/>
    </row>
    <row r="43" spans="1:24">
      <c r="A43" s="439"/>
      <c r="B43" s="458"/>
      <c r="C43" s="470"/>
      <c r="D43" s="425"/>
      <c r="E43" s="425"/>
      <c r="F43" s="95"/>
      <c r="G43" s="95"/>
      <c r="H43" s="101"/>
      <c r="I43" s="101"/>
      <c r="J43" s="101"/>
      <c r="K43" s="101"/>
      <c r="L43" s="101"/>
      <c r="M43" s="101"/>
      <c r="N43" s="101"/>
      <c r="O43" s="101"/>
      <c r="P43" s="108"/>
      <c r="S43" s="79"/>
      <c r="U43" s="79"/>
      <c r="V43" s="79"/>
      <c r="W43" s="79"/>
      <c r="X43" s="79"/>
    </row>
    <row r="44" spans="1:24">
      <c r="A44" s="439"/>
      <c r="B44" s="458"/>
      <c r="C44" s="470"/>
      <c r="D44" s="425"/>
      <c r="E44" s="425"/>
      <c r="F44" s="95"/>
      <c r="G44" s="95"/>
      <c r="H44" s="101"/>
      <c r="I44" s="101"/>
      <c r="J44" s="101"/>
      <c r="K44" s="101"/>
      <c r="L44" s="101"/>
      <c r="M44" s="101"/>
      <c r="N44" s="101"/>
      <c r="O44" s="101"/>
      <c r="P44" s="108"/>
      <c r="S44" s="79"/>
      <c r="U44" s="79"/>
      <c r="V44" s="79"/>
      <c r="W44" s="79"/>
      <c r="X44" s="79"/>
    </row>
    <row r="45" spans="1:24">
      <c r="A45" s="439"/>
      <c r="B45" s="458"/>
      <c r="C45" s="470"/>
      <c r="D45" s="425"/>
      <c r="E45" s="425"/>
      <c r="F45" s="95"/>
      <c r="G45" s="95"/>
      <c r="H45" s="101"/>
      <c r="I45" s="101"/>
      <c r="J45" s="101"/>
      <c r="K45" s="101"/>
      <c r="L45" s="101"/>
      <c r="M45" s="101"/>
      <c r="N45" s="101"/>
      <c r="O45" s="101"/>
      <c r="P45" s="108"/>
      <c r="S45" s="79"/>
      <c r="U45" s="79"/>
      <c r="V45" s="79"/>
      <c r="W45" s="79"/>
      <c r="X45" s="79"/>
    </row>
    <row r="46" spans="1:24">
      <c r="A46" s="439"/>
      <c r="B46" s="458"/>
      <c r="C46" s="470"/>
      <c r="D46" s="425"/>
      <c r="E46" s="425"/>
      <c r="F46" s="95"/>
      <c r="G46" s="95"/>
      <c r="H46" s="101"/>
      <c r="I46" s="101"/>
      <c r="J46" s="101"/>
      <c r="K46" s="101"/>
      <c r="L46" s="101"/>
      <c r="M46" s="101"/>
      <c r="N46" s="101"/>
      <c r="O46" s="101"/>
      <c r="P46" s="108"/>
      <c r="S46" s="79"/>
      <c r="U46" s="79"/>
      <c r="V46" s="79"/>
      <c r="W46" s="79"/>
      <c r="X46" s="79"/>
    </row>
    <row r="47" spans="1:24">
      <c r="A47" s="439"/>
      <c r="B47" s="458"/>
      <c r="C47" s="470"/>
      <c r="D47" s="425"/>
      <c r="E47" s="425"/>
      <c r="F47" s="95"/>
      <c r="G47" s="95"/>
      <c r="H47" s="101"/>
      <c r="I47" s="101"/>
      <c r="J47" s="101"/>
      <c r="K47" s="101"/>
      <c r="L47" s="101"/>
      <c r="M47" s="101"/>
      <c r="N47" s="101"/>
      <c r="O47" s="101"/>
      <c r="P47" s="108"/>
      <c r="S47" s="79"/>
      <c r="U47" s="79"/>
      <c r="V47" s="79"/>
      <c r="W47" s="79"/>
      <c r="X47" s="79"/>
    </row>
    <row r="48" spans="1:24">
      <c r="A48" s="439"/>
      <c r="B48" s="458"/>
      <c r="C48" s="470"/>
      <c r="D48" s="425"/>
      <c r="E48" s="425"/>
      <c r="F48" s="95"/>
      <c r="G48" s="95"/>
      <c r="H48" s="101"/>
      <c r="I48" s="101"/>
      <c r="J48" s="101"/>
      <c r="K48" s="101"/>
      <c r="L48" s="101"/>
      <c r="M48" s="101"/>
      <c r="N48" s="101"/>
      <c r="O48" s="101"/>
      <c r="P48" s="108"/>
      <c r="S48" s="79"/>
      <c r="U48" s="79"/>
      <c r="V48" s="79"/>
      <c r="W48" s="79"/>
      <c r="X48" s="79"/>
    </row>
    <row r="49" spans="1:24">
      <c r="A49" s="439"/>
      <c r="B49" s="458"/>
      <c r="C49" s="470"/>
      <c r="D49" s="425"/>
      <c r="E49" s="425"/>
      <c r="F49" s="95"/>
      <c r="G49" s="95"/>
      <c r="H49" s="101"/>
      <c r="I49" s="101"/>
      <c r="J49" s="101"/>
      <c r="K49" s="101"/>
      <c r="L49" s="101"/>
      <c r="M49" s="101"/>
      <c r="N49" s="101"/>
      <c r="O49" s="101"/>
      <c r="P49" s="108"/>
      <c r="S49" s="79"/>
      <c r="U49" s="79"/>
      <c r="V49" s="79"/>
      <c r="W49" s="79"/>
      <c r="X49" s="79"/>
    </row>
    <row r="50" spans="1:24" ht="33" customHeight="1">
      <c r="A50" s="439"/>
      <c r="B50" s="458"/>
      <c r="C50" s="470"/>
      <c r="D50" s="425"/>
      <c r="E50" s="425"/>
      <c r="F50" s="95"/>
      <c r="G50" s="95"/>
      <c r="H50" s="101"/>
      <c r="I50" s="101"/>
      <c r="J50" s="101"/>
      <c r="K50" s="101"/>
      <c r="L50" s="101"/>
      <c r="M50" s="101"/>
      <c r="N50" s="101"/>
      <c r="O50" s="101"/>
      <c r="P50" s="108"/>
      <c r="S50" s="79"/>
      <c r="U50" s="79"/>
      <c r="V50" s="79"/>
      <c r="W50" s="79"/>
      <c r="X50" s="79"/>
    </row>
    <row r="51" spans="1:24" ht="33" customHeight="1">
      <c r="A51" s="439"/>
      <c r="B51" s="458"/>
      <c r="C51" s="470"/>
      <c r="D51" s="425"/>
      <c r="E51" s="425"/>
      <c r="F51" s="95"/>
      <c r="G51" s="95"/>
      <c r="H51" s="101"/>
      <c r="I51" s="101"/>
      <c r="J51" s="101"/>
      <c r="K51" s="101"/>
      <c r="L51" s="101"/>
      <c r="M51" s="101"/>
      <c r="N51" s="101"/>
      <c r="O51" s="101"/>
      <c r="P51" s="108"/>
      <c r="S51" s="79"/>
      <c r="U51" s="79"/>
      <c r="V51" s="79"/>
      <c r="W51" s="79"/>
      <c r="X51" s="79"/>
    </row>
    <row r="52" spans="1:24">
      <c r="A52" s="439"/>
      <c r="B52" s="458"/>
      <c r="C52" s="470"/>
      <c r="D52" s="425"/>
      <c r="E52" s="425"/>
      <c r="F52" s="95"/>
      <c r="G52" s="95"/>
      <c r="H52" s="101"/>
      <c r="I52" s="101"/>
      <c r="J52" s="101"/>
      <c r="K52" s="101"/>
      <c r="L52" s="101"/>
      <c r="M52" s="101"/>
      <c r="N52" s="101"/>
      <c r="O52" s="101"/>
      <c r="P52" s="108"/>
      <c r="S52" s="79"/>
      <c r="U52" s="79"/>
      <c r="V52" s="79"/>
      <c r="W52" s="79"/>
      <c r="X52" s="79"/>
    </row>
    <row r="53" spans="1:24" ht="33" customHeight="1">
      <c r="A53" s="439"/>
      <c r="B53" s="458"/>
      <c r="C53" s="470"/>
      <c r="D53" s="425"/>
      <c r="E53" s="425"/>
      <c r="F53" s="95"/>
      <c r="G53" s="95"/>
      <c r="H53" s="101"/>
      <c r="I53" s="101"/>
      <c r="J53" s="101"/>
      <c r="K53" s="101"/>
      <c r="L53" s="101"/>
      <c r="M53" s="101"/>
      <c r="N53" s="101"/>
      <c r="O53" s="101"/>
      <c r="P53" s="108"/>
      <c r="S53" s="79"/>
      <c r="U53" s="79"/>
      <c r="V53" s="79"/>
      <c r="W53" s="79"/>
      <c r="X53" s="79"/>
    </row>
    <row r="54" spans="1:24">
      <c r="A54" s="439"/>
      <c r="B54" s="458"/>
      <c r="C54" s="470"/>
      <c r="D54" s="425"/>
      <c r="E54" s="425"/>
      <c r="F54" s="95"/>
      <c r="G54" s="95"/>
      <c r="H54" s="101"/>
      <c r="I54" s="101"/>
      <c r="J54" s="101"/>
      <c r="K54" s="101"/>
      <c r="L54" s="101"/>
      <c r="M54" s="101"/>
      <c r="N54" s="101"/>
      <c r="O54" s="101"/>
      <c r="P54" s="108"/>
      <c r="S54" s="79"/>
      <c r="U54" s="79"/>
      <c r="V54" s="79"/>
      <c r="W54" s="79"/>
      <c r="X54" s="79"/>
    </row>
    <row r="55" spans="1:24">
      <c r="A55" s="439"/>
      <c r="B55" s="458"/>
      <c r="C55" s="471"/>
      <c r="D55" s="426"/>
      <c r="E55" s="426"/>
      <c r="F55" s="95"/>
      <c r="G55" s="95"/>
      <c r="H55" s="95"/>
      <c r="I55" s="95"/>
      <c r="J55" s="95"/>
      <c r="K55" s="95"/>
      <c r="L55" s="95"/>
      <c r="M55" s="95"/>
      <c r="N55" s="95"/>
      <c r="O55" s="95"/>
      <c r="P55" s="81"/>
      <c r="S55" s="79"/>
      <c r="U55" s="79"/>
      <c r="V55" s="79"/>
      <c r="W55" s="79"/>
      <c r="X55" s="79"/>
    </row>
    <row r="56" spans="1:24" ht="47.25" customHeight="1">
      <c r="A56" s="439"/>
      <c r="B56" s="440">
        <v>6</v>
      </c>
      <c r="C56" s="466" t="s">
        <v>249</v>
      </c>
      <c r="D56" s="424">
        <v>5</v>
      </c>
      <c r="E56" s="424" t="s">
        <v>39</v>
      </c>
      <c r="F56" s="101" t="s">
        <v>262</v>
      </c>
      <c r="G56" s="101" t="s">
        <v>263</v>
      </c>
      <c r="H56" s="101">
        <v>0</v>
      </c>
      <c r="I56" s="101">
        <v>0</v>
      </c>
      <c r="J56" s="104">
        <v>0</v>
      </c>
      <c r="K56" s="101">
        <v>0</v>
      </c>
      <c r="L56" s="101">
        <v>13</v>
      </c>
      <c r="M56" s="101">
        <v>0</v>
      </c>
      <c r="N56" s="101">
        <v>0</v>
      </c>
      <c r="O56" s="104">
        <f>SUM(H56:N56)</f>
        <v>13</v>
      </c>
      <c r="P56" s="108">
        <f>D56*O56</f>
        <v>65</v>
      </c>
      <c r="S56" s="79"/>
      <c r="U56" s="79"/>
      <c r="V56" s="79"/>
      <c r="W56" s="79"/>
      <c r="X56" s="79"/>
    </row>
    <row r="57" spans="1:24" ht="33" customHeight="1">
      <c r="A57" s="439"/>
      <c r="B57" s="440"/>
      <c r="C57" s="467"/>
      <c r="D57" s="425"/>
      <c r="E57" s="425"/>
      <c r="F57" s="95"/>
      <c r="G57" s="95"/>
      <c r="H57" s="95"/>
      <c r="I57" s="95"/>
      <c r="J57" s="95"/>
      <c r="K57" s="95"/>
      <c r="L57" s="95"/>
      <c r="M57" s="95"/>
      <c r="N57" s="95"/>
      <c r="O57" s="95"/>
      <c r="P57" s="81"/>
      <c r="S57" s="79"/>
      <c r="U57" s="79"/>
      <c r="V57" s="79"/>
      <c r="W57" s="79"/>
      <c r="X57" s="79"/>
    </row>
    <row r="58" spans="1:24" ht="33" customHeight="1">
      <c r="A58" s="439"/>
      <c r="B58" s="440"/>
      <c r="C58" s="467"/>
      <c r="D58" s="425"/>
      <c r="E58" s="425"/>
      <c r="F58" s="90"/>
      <c r="G58" s="90"/>
      <c r="H58" s="90"/>
      <c r="I58" s="90"/>
      <c r="J58" s="90"/>
      <c r="K58" s="90"/>
      <c r="L58" s="90"/>
      <c r="M58" s="90"/>
      <c r="N58" s="90"/>
      <c r="O58" s="90"/>
      <c r="P58" s="161"/>
      <c r="S58" s="79"/>
      <c r="U58" s="79"/>
      <c r="V58" s="79"/>
      <c r="W58" s="79"/>
      <c r="X58" s="79"/>
    </row>
    <row r="59" spans="1:24" ht="36.75" customHeight="1">
      <c r="A59" s="439"/>
      <c r="B59" s="440"/>
      <c r="C59" s="468"/>
      <c r="D59" s="426"/>
      <c r="E59" s="426"/>
      <c r="F59" s="140"/>
      <c r="G59" s="140"/>
      <c r="H59" s="140"/>
      <c r="I59" s="140"/>
      <c r="J59" s="109"/>
      <c r="K59" s="140"/>
      <c r="L59" s="140"/>
      <c r="M59" s="140"/>
      <c r="N59" s="140"/>
      <c r="O59" s="160"/>
      <c r="P59" s="140"/>
      <c r="S59" s="79"/>
      <c r="U59" s="79"/>
      <c r="V59" s="79"/>
      <c r="W59" s="79"/>
      <c r="X59" s="79"/>
    </row>
    <row r="60" spans="1:24" ht="45">
      <c r="A60" s="439"/>
      <c r="B60" s="104">
        <v>7</v>
      </c>
      <c r="C60" s="112" t="s">
        <v>270</v>
      </c>
      <c r="D60" s="104">
        <v>1</v>
      </c>
      <c r="E60" s="104" t="s">
        <v>39</v>
      </c>
      <c r="F60" s="101" t="s">
        <v>271</v>
      </c>
      <c r="G60" s="101" t="s">
        <v>271</v>
      </c>
      <c r="H60" s="101">
        <v>0</v>
      </c>
      <c r="I60" s="101">
        <v>0</v>
      </c>
      <c r="J60" s="104">
        <v>20</v>
      </c>
      <c r="K60" s="101">
        <v>0</v>
      </c>
      <c r="L60" s="101">
        <v>0</v>
      </c>
      <c r="M60" s="101">
        <v>0</v>
      </c>
      <c r="N60" s="101">
        <v>0</v>
      </c>
      <c r="O60" s="104">
        <f t="shared" ref="O60:O81" si="1">SUM(H60:N60)</f>
        <v>20</v>
      </c>
      <c r="P60" s="108">
        <f>D60*O60</f>
        <v>20</v>
      </c>
      <c r="S60" s="79"/>
      <c r="U60" s="79"/>
      <c r="V60" s="79"/>
      <c r="W60" s="79"/>
      <c r="X60" s="79"/>
    </row>
    <row r="61" spans="1:24" ht="57" customHeight="1">
      <c r="A61" s="439"/>
      <c r="B61" s="424">
        <v>8</v>
      </c>
      <c r="C61" s="472" t="s">
        <v>272</v>
      </c>
      <c r="D61" s="424">
        <v>2</v>
      </c>
      <c r="E61" s="424" t="s">
        <v>39</v>
      </c>
      <c r="F61" s="101" t="s">
        <v>273</v>
      </c>
      <c r="G61" s="101" t="s">
        <v>274</v>
      </c>
      <c r="H61" s="101">
        <v>13</v>
      </c>
      <c r="I61" s="101">
        <v>0</v>
      </c>
      <c r="J61" s="104">
        <v>18</v>
      </c>
      <c r="K61" s="101">
        <v>0</v>
      </c>
      <c r="L61" s="101">
        <v>3</v>
      </c>
      <c r="M61" s="101">
        <v>0</v>
      </c>
      <c r="N61" s="101">
        <v>0</v>
      </c>
      <c r="O61" s="104">
        <f t="shared" si="1"/>
        <v>34</v>
      </c>
      <c r="P61" s="108">
        <f>D61*O61</f>
        <v>68</v>
      </c>
      <c r="S61" s="79"/>
      <c r="U61" s="79"/>
      <c r="V61" s="79"/>
      <c r="W61" s="79"/>
      <c r="X61" s="79"/>
    </row>
    <row r="62" spans="1:24" ht="57" customHeight="1">
      <c r="A62" s="439"/>
      <c r="B62" s="425"/>
      <c r="C62" s="473"/>
      <c r="D62" s="425"/>
      <c r="E62" s="425"/>
      <c r="F62" s="101"/>
      <c r="G62" s="101"/>
      <c r="H62" s="95"/>
      <c r="I62" s="95"/>
      <c r="J62" s="85"/>
      <c r="K62" s="95"/>
      <c r="L62" s="95"/>
      <c r="M62" s="95"/>
      <c r="N62" s="95"/>
      <c r="O62" s="85"/>
      <c r="P62" s="81"/>
      <c r="S62" s="79"/>
      <c r="U62" s="79"/>
      <c r="V62" s="79"/>
      <c r="W62" s="79"/>
      <c r="X62" s="79"/>
    </row>
    <row r="63" spans="1:24" ht="57" customHeight="1">
      <c r="A63" s="439"/>
      <c r="B63" s="425"/>
      <c r="C63" s="473"/>
      <c r="D63" s="425"/>
      <c r="E63" s="425"/>
      <c r="F63" s="101"/>
      <c r="G63" s="101"/>
      <c r="H63" s="95"/>
      <c r="I63" s="95"/>
      <c r="J63" s="85"/>
      <c r="K63" s="95"/>
      <c r="L63" s="95"/>
      <c r="M63" s="95"/>
      <c r="N63" s="95"/>
      <c r="O63" s="85"/>
      <c r="P63" s="81"/>
      <c r="S63" s="79"/>
      <c r="U63" s="79"/>
      <c r="V63" s="79"/>
      <c r="W63" s="79"/>
      <c r="X63" s="79"/>
    </row>
    <row r="64" spans="1:24" ht="57" customHeight="1">
      <c r="A64" s="439"/>
      <c r="B64" s="426"/>
      <c r="C64" s="473"/>
      <c r="D64" s="426"/>
      <c r="E64" s="426"/>
      <c r="F64" s="101"/>
      <c r="G64" s="101"/>
      <c r="H64" s="95"/>
      <c r="I64" s="95"/>
      <c r="J64" s="85"/>
      <c r="K64" s="95"/>
      <c r="L64" s="95"/>
      <c r="M64" s="95"/>
      <c r="N64" s="95"/>
      <c r="O64" s="85"/>
      <c r="P64" s="81"/>
      <c r="S64" s="79"/>
      <c r="U64" s="79"/>
      <c r="V64" s="79"/>
      <c r="W64" s="79"/>
      <c r="X64" s="79"/>
    </row>
    <row r="65" spans="1:24" ht="53.25" customHeight="1">
      <c r="A65" s="439"/>
      <c r="B65" s="117">
        <v>9</v>
      </c>
      <c r="C65" s="111" t="s">
        <v>275</v>
      </c>
      <c r="D65" s="117">
        <v>2</v>
      </c>
      <c r="E65" s="117" t="s">
        <v>39</v>
      </c>
      <c r="F65" s="101" t="s">
        <v>276</v>
      </c>
      <c r="G65" s="101" t="s">
        <v>277</v>
      </c>
      <c r="H65" s="101">
        <v>4</v>
      </c>
      <c r="I65" s="101">
        <v>0</v>
      </c>
      <c r="J65" s="104">
        <v>10</v>
      </c>
      <c r="K65" s="101">
        <v>0</v>
      </c>
      <c r="L65" s="101">
        <v>1</v>
      </c>
      <c r="M65" s="101">
        <v>0</v>
      </c>
      <c r="N65" s="101">
        <v>0</v>
      </c>
      <c r="O65" s="104">
        <f t="shared" si="1"/>
        <v>15</v>
      </c>
      <c r="P65" s="108">
        <f t="shared" ref="P65:P81" si="2">D65*O65</f>
        <v>30</v>
      </c>
      <c r="S65" s="79"/>
      <c r="U65" s="79"/>
      <c r="V65" s="79"/>
      <c r="W65" s="79"/>
      <c r="X65" s="79"/>
    </row>
    <row r="66" spans="1:24" ht="63" customHeight="1">
      <c r="A66" s="439"/>
      <c r="B66" s="424">
        <v>10</v>
      </c>
      <c r="C66" s="469" t="s">
        <v>278</v>
      </c>
      <c r="D66" s="424">
        <v>15</v>
      </c>
      <c r="E66" s="424" t="s">
        <v>39</v>
      </c>
      <c r="F66" s="101" t="s">
        <v>276</v>
      </c>
      <c r="G66" s="101" t="s">
        <v>264</v>
      </c>
      <c r="H66" s="101">
        <v>0</v>
      </c>
      <c r="I66" s="101">
        <v>0</v>
      </c>
      <c r="J66" s="101">
        <v>125</v>
      </c>
      <c r="K66" s="101">
        <v>0</v>
      </c>
      <c r="L66" s="101">
        <v>0</v>
      </c>
      <c r="M66" s="101">
        <v>0</v>
      </c>
      <c r="N66" s="101">
        <v>0</v>
      </c>
      <c r="O66" s="104">
        <f t="shared" si="1"/>
        <v>125</v>
      </c>
      <c r="P66" s="108">
        <f t="shared" si="2"/>
        <v>1875</v>
      </c>
      <c r="S66" s="79"/>
      <c r="U66" s="79"/>
      <c r="V66" s="79"/>
      <c r="W66" s="79"/>
      <c r="X66" s="79"/>
    </row>
    <row r="67" spans="1:24">
      <c r="A67" s="439"/>
      <c r="B67" s="425"/>
      <c r="C67" s="470"/>
      <c r="D67" s="425"/>
      <c r="E67" s="425"/>
      <c r="F67" s="101"/>
      <c r="G67" s="101"/>
      <c r="H67" s="95"/>
      <c r="I67" s="95"/>
      <c r="J67" s="95"/>
      <c r="K67" s="95"/>
      <c r="L67" s="95"/>
      <c r="M67" s="95"/>
      <c r="N67" s="95"/>
      <c r="O67" s="85"/>
      <c r="P67" s="81"/>
      <c r="S67" s="79"/>
      <c r="U67" s="79"/>
      <c r="V67" s="79"/>
      <c r="W67" s="79"/>
      <c r="X67" s="79"/>
    </row>
    <row r="68" spans="1:24">
      <c r="A68" s="439"/>
      <c r="B68" s="425"/>
      <c r="C68" s="470"/>
      <c r="D68" s="425"/>
      <c r="E68" s="425"/>
      <c r="F68" s="101"/>
      <c r="G68" s="101"/>
      <c r="H68" s="95"/>
      <c r="I68" s="95"/>
      <c r="J68" s="95"/>
      <c r="K68" s="95"/>
      <c r="L68" s="95"/>
      <c r="M68" s="95"/>
      <c r="N68" s="95"/>
      <c r="O68" s="85"/>
      <c r="P68" s="81"/>
      <c r="S68" s="79"/>
      <c r="U68" s="79"/>
      <c r="V68" s="79"/>
      <c r="W68" s="79"/>
      <c r="X68" s="79"/>
    </row>
    <row r="69" spans="1:24">
      <c r="A69" s="439"/>
      <c r="B69" s="425"/>
      <c r="C69" s="470"/>
      <c r="D69" s="425"/>
      <c r="E69" s="425"/>
      <c r="F69" s="101"/>
      <c r="G69" s="101"/>
      <c r="H69" s="95"/>
      <c r="I69" s="95"/>
      <c r="J69" s="95"/>
      <c r="K69" s="95"/>
      <c r="L69" s="95"/>
      <c r="M69" s="95"/>
      <c r="N69" s="95"/>
      <c r="O69" s="85"/>
      <c r="P69" s="81"/>
      <c r="S69" s="79"/>
      <c r="U69" s="79"/>
      <c r="V69" s="79"/>
      <c r="W69" s="79"/>
      <c r="X69" s="79"/>
    </row>
    <row r="70" spans="1:24">
      <c r="A70" s="439"/>
      <c r="B70" s="425"/>
      <c r="C70" s="470"/>
      <c r="D70" s="425"/>
      <c r="E70" s="425"/>
      <c r="F70" s="101"/>
      <c r="G70" s="101"/>
      <c r="H70" s="95"/>
      <c r="I70" s="95"/>
      <c r="J70" s="95"/>
      <c r="K70" s="95"/>
      <c r="L70" s="95"/>
      <c r="M70" s="95"/>
      <c r="N70" s="95"/>
      <c r="O70" s="85"/>
      <c r="P70" s="81"/>
      <c r="S70" s="79"/>
      <c r="U70" s="79"/>
      <c r="V70" s="79"/>
      <c r="W70" s="79"/>
      <c r="X70" s="79"/>
    </row>
    <row r="71" spans="1:24">
      <c r="A71" s="439"/>
      <c r="B71" s="425"/>
      <c r="C71" s="470"/>
      <c r="D71" s="425"/>
      <c r="E71" s="425"/>
      <c r="F71" s="101"/>
      <c r="G71" s="101"/>
      <c r="H71" s="95"/>
      <c r="I71" s="95"/>
      <c r="J71" s="95"/>
      <c r="K71" s="95"/>
      <c r="L71" s="95"/>
      <c r="M71" s="95"/>
      <c r="N71" s="95"/>
      <c r="O71" s="85"/>
      <c r="P71" s="81"/>
      <c r="S71" s="79"/>
      <c r="U71" s="79"/>
      <c r="V71" s="79"/>
      <c r="W71" s="79"/>
      <c r="X71" s="79"/>
    </row>
    <row r="72" spans="1:24">
      <c r="A72" s="439"/>
      <c r="B72" s="425"/>
      <c r="C72" s="470"/>
      <c r="D72" s="425"/>
      <c r="E72" s="425"/>
      <c r="F72" s="101"/>
      <c r="G72" s="101"/>
      <c r="H72" s="95"/>
      <c r="I72" s="95"/>
      <c r="J72" s="95"/>
      <c r="K72" s="95"/>
      <c r="L72" s="95"/>
      <c r="M72" s="95"/>
      <c r="N72" s="95"/>
      <c r="O72" s="85"/>
      <c r="P72" s="81"/>
      <c r="S72" s="79"/>
      <c r="U72" s="79"/>
      <c r="V72" s="79"/>
      <c r="W72" s="79"/>
      <c r="X72" s="79"/>
    </row>
    <row r="73" spans="1:24">
      <c r="A73" s="439"/>
      <c r="B73" s="425"/>
      <c r="C73" s="470"/>
      <c r="D73" s="425"/>
      <c r="E73" s="425"/>
      <c r="F73" s="101"/>
      <c r="G73" s="101"/>
      <c r="H73" s="95"/>
      <c r="I73" s="95"/>
      <c r="J73" s="95"/>
      <c r="K73" s="95"/>
      <c r="L73" s="95"/>
      <c r="M73" s="95"/>
      <c r="N73" s="95"/>
      <c r="O73" s="85"/>
      <c r="P73" s="81"/>
      <c r="S73" s="79"/>
      <c r="U73" s="79"/>
      <c r="V73" s="79"/>
      <c r="W73" s="79"/>
      <c r="X73" s="79"/>
    </row>
    <row r="74" spans="1:24">
      <c r="A74" s="439"/>
      <c r="B74" s="425"/>
      <c r="C74" s="470"/>
      <c r="D74" s="425"/>
      <c r="E74" s="425"/>
      <c r="F74" s="100"/>
      <c r="G74" s="100"/>
      <c r="H74" s="90"/>
      <c r="I74" s="95"/>
      <c r="J74" s="95"/>
      <c r="K74" s="95"/>
      <c r="L74" s="95"/>
      <c r="M74" s="95"/>
      <c r="N74" s="95"/>
      <c r="O74" s="85"/>
      <c r="P74" s="81"/>
      <c r="S74" s="79"/>
      <c r="U74" s="79"/>
      <c r="V74" s="79"/>
      <c r="W74" s="79"/>
      <c r="X74" s="79"/>
    </row>
    <row r="75" spans="1:24">
      <c r="A75" s="439"/>
      <c r="B75" s="425"/>
      <c r="C75" s="470"/>
      <c r="D75" s="425"/>
      <c r="E75" s="425"/>
      <c r="F75" s="100"/>
      <c r="G75" s="100"/>
      <c r="H75" s="90"/>
      <c r="I75" s="95"/>
      <c r="J75" s="95"/>
      <c r="K75" s="95"/>
      <c r="L75" s="95"/>
      <c r="M75" s="95"/>
      <c r="N75" s="95"/>
      <c r="O75" s="85"/>
      <c r="P75" s="81"/>
      <c r="S75" s="79"/>
      <c r="U75" s="79"/>
      <c r="V75" s="79"/>
      <c r="W75" s="79"/>
      <c r="X75" s="79"/>
    </row>
    <row r="76" spans="1:24">
      <c r="A76" s="439"/>
      <c r="B76" s="425"/>
      <c r="C76" s="470"/>
      <c r="D76" s="425"/>
      <c r="E76" s="425"/>
      <c r="F76" s="100"/>
      <c r="G76" s="100"/>
      <c r="H76" s="90"/>
      <c r="I76" s="95"/>
      <c r="J76" s="95"/>
      <c r="K76" s="95"/>
      <c r="L76" s="95"/>
      <c r="M76" s="95"/>
      <c r="N76" s="95"/>
      <c r="O76" s="85"/>
      <c r="P76" s="81"/>
      <c r="S76" s="79"/>
      <c r="U76" s="79"/>
      <c r="V76" s="79"/>
      <c r="W76" s="79"/>
      <c r="X76" s="79"/>
    </row>
    <row r="77" spans="1:24">
      <c r="A77" s="439"/>
      <c r="B77" s="425"/>
      <c r="C77" s="470"/>
      <c r="D77" s="425"/>
      <c r="E77" s="425"/>
      <c r="F77" s="100"/>
      <c r="G77" s="100"/>
      <c r="H77" s="90"/>
      <c r="I77" s="95"/>
      <c r="J77" s="95"/>
      <c r="K77" s="95"/>
      <c r="L77" s="95"/>
      <c r="M77" s="95"/>
      <c r="N77" s="95"/>
      <c r="O77" s="85"/>
      <c r="P77" s="81"/>
      <c r="S77" s="79"/>
      <c r="U77" s="79"/>
      <c r="V77" s="79"/>
      <c r="W77" s="79"/>
      <c r="X77" s="79"/>
    </row>
    <row r="78" spans="1:24">
      <c r="A78" s="439"/>
      <c r="B78" s="425"/>
      <c r="C78" s="470"/>
      <c r="D78" s="425"/>
      <c r="E78" s="425"/>
      <c r="F78" s="100"/>
      <c r="G78" s="100"/>
      <c r="H78" s="90"/>
      <c r="I78" s="95"/>
      <c r="J78" s="95"/>
      <c r="K78" s="95"/>
      <c r="L78" s="95"/>
      <c r="M78" s="95"/>
      <c r="N78" s="95"/>
      <c r="O78" s="85"/>
      <c r="P78" s="81"/>
      <c r="S78" s="79"/>
      <c r="U78" s="79"/>
      <c r="V78" s="79"/>
      <c r="W78" s="79"/>
      <c r="X78" s="79"/>
    </row>
    <row r="79" spans="1:24">
      <c r="A79" s="439"/>
      <c r="B79" s="426"/>
      <c r="C79" s="471"/>
      <c r="D79" s="426"/>
      <c r="E79" s="426"/>
      <c r="F79" s="100"/>
      <c r="G79" s="100"/>
      <c r="H79" s="90"/>
      <c r="I79" s="95"/>
      <c r="J79" s="95"/>
      <c r="K79" s="95"/>
      <c r="L79" s="95"/>
      <c r="M79" s="95"/>
      <c r="N79" s="95"/>
      <c r="O79" s="85"/>
      <c r="P79" s="81"/>
      <c r="S79" s="79"/>
      <c r="U79" s="79"/>
      <c r="V79" s="79"/>
      <c r="W79" s="79"/>
      <c r="X79" s="79"/>
    </row>
    <row r="80" spans="1:24" ht="45">
      <c r="A80" s="439"/>
      <c r="B80" s="104">
        <v>11</v>
      </c>
      <c r="C80" s="103" t="s">
        <v>279</v>
      </c>
      <c r="D80" s="104">
        <v>1</v>
      </c>
      <c r="E80" s="104" t="s">
        <v>39</v>
      </c>
      <c r="F80" s="101" t="s">
        <v>280</v>
      </c>
      <c r="G80" s="101" t="s">
        <v>280</v>
      </c>
      <c r="H80" s="101">
        <v>2</v>
      </c>
      <c r="I80" s="101">
        <v>0</v>
      </c>
      <c r="J80" s="101">
        <v>16</v>
      </c>
      <c r="K80" s="101">
        <v>0</v>
      </c>
      <c r="L80" s="101">
        <v>0</v>
      </c>
      <c r="M80" s="101">
        <v>0</v>
      </c>
      <c r="N80" s="101">
        <v>0</v>
      </c>
      <c r="O80" s="101">
        <f>SUM(H80:N80)</f>
        <v>18</v>
      </c>
      <c r="P80" s="108">
        <f>O80*D80</f>
        <v>18</v>
      </c>
      <c r="S80" s="79"/>
      <c r="U80" s="79"/>
      <c r="V80" s="79"/>
      <c r="W80" s="79"/>
      <c r="X80" s="79"/>
    </row>
    <row r="81" spans="1:24" ht="48" customHeight="1">
      <c r="A81" s="439"/>
      <c r="B81" s="424">
        <v>12</v>
      </c>
      <c r="C81" s="466" t="s">
        <v>282</v>
      </c>
      <c r="D81" s="424">
        <v>3.75</v>
      </c>
      <c r="E81" s="424" t="s">
        <v>39</v>
      </c>
      <c r="F81" s="101" t="s">
        <v>281</v>
      </c>
      <c r="G81" s="101" t="s">
        <v>264</v>
      </c>
      <c r="H81" s="101">
        <v>0</v>
      </c>
      <c r="I81" s="101">
        <v>0</v>
      </c>
      <c r="J81" s="104">
        <v>32</v>
      </c>
      <c r="K81" s="101">
        <v>0</v>
      </c>
      <c r="L81" s="101">
        <v>0</v>
      </c>
      <c r="M81" s="101">
        <v>0</v>
      </c>
      <c r="N81" s="101">
        <v>0</v>
      </c>
      <c r="O81" s="104">
        <f t="shared" si="1"/>
        <v>32</v>
      </c>
      <c r="P81" s="108">
        <f t="shared" si="2"/>
        <v>120</v>
      </c>
      <c r="Q81" s="123"/>
      <c r="R81" s="123"/>
      <c r="S81" s="123"/>
      <c r="T81" s="123"/>
      <c r="U81" s="79"/>
      <c r="V81" s="79"/>
      <c r="W81" s="79"/>
      <c r="X81" s="79"/>
    </row>
    <row r="82" spans="1:24" ht="35.25" customHeight="1">
      <c r="A82" s="439"/>
      <c r="B82" s="426"/>
      <c r="C82" s="468"/>
      <c r="D82" s="426"/>
      <c r="E82" s="426"/>
      <c r="F82" s="109"/>
      <c r="G82" s="109"/>
      <c r="H82" s="101"/>
      <c r="I82" s="101"/>
      <c r="J82" s="101"/>
      <c r="K82" s="101"/>
      <c r="L82" s="101"/>
      <c r="M82" s="101"/>
      <c r="N82" s="101"/>
      <c r="O82" s="104"/>
      <c r="P82" s="108"/>
      <c r="Q82" s="123"/>
      <c r="R82" s="123"/>
      <c r="S82" s="123"/>
      <c r="T82" s="123"/>
      <c r="U82" s="79"/>
      <c r="V82" s="79"/>
      <c r="W82" s="79"/>
      <c r="X82" s="79"/>
    </row>
    <row r="83" spans="1:24" s="80" customFormat="1">
      <c r="A83" s="439"/>
      <c r="B83" s="85"/>
      <c r="C83" s="147" t="s">
        <v>268</v>
      </c>
      <c r="D83" s="106">
        <f>SUM(D27:D82)</f>
        <v>57.25</v>
      </c>
      <c r="E83" s="101"/>
      <c r="F83" s="101"/>
      <c r="G83" s="101"/>
      <c r="H83" s="106">
        <f t="shared" ref="H83:P83" si="3">SUM(H27:H82)</f>
        <v>19</v>
      </c>
      <c r="I83" s="106">
        <f t="shared" si="3"/>
        <v>0</v>
      </c>
      <c r="J83" s="106">
        <f t="shared" si="3"/>
        <v>342</v>
      </c>
      <c r="K83" s="106">
        <f t="shared" si="3"/>
        <v>0</v>
      </c>
      <c r="L83" s="106">
        <f t="shared" si="3"/>
        <v>17</v>
      </c>
      <c r="M83" s="106">
        <f t="shared" si="3"/>
        <v>0</v>
      </c>
      <c r="N83" s="106">
        <f t="shared" si="3"/>
        <v>0</v>
      </c>
      <c r="O83" s="106">
        <f t="shared" si="3"/>
        <v>378</v>
      </c>
      <c r="P83" s="135">
        <f t="shared" si="3"/>
        <v>5523.5</v>
      </c>
    </row>
    <row r="84" spans="1:24" s="80" customFormat="1">
      <c r="A84" s="439"/>
      <c r="B84" s="85"/>
      <c r="C84" s="147" t="s">
        <v>269</v>
      </c>
      <c r="D84" s="135">
        <f>D83+'June 24'!D85</f>
        <v>176</v>
      </c>
      <c r="E84" s="101"/>
      <c r="F84" s="101"/>
      <c r="G84" s="101"/>
      <c r="H84" s="106">
        <f>H83+'June 24'!H85</f>
        <v>143</v>
      </c>
      <c r="I84" s="106">
        <f>I83+'June 24'!I85</f>
        <v>25</v>
      </c>
      <c r="J84" s="106">
        <f>J83+'June 24'!J85</f>
        <v>1679</v>
      </c>
      <c r="K84" s="106">
        <f>K83+'June 24'!K85</f>
        <v>30</v>
      </c>
      <c r="L84" s="106">
        <f>L83+'June 24'!L85</f>
        <v>91</v>
      </c>
      <c r="M84" s="106">
        <f>M83+'June 24'!M85</f>
        <v>0</v>
      </c>
      <c r="N84" s="106">
        <f>N83+'June 24'!N85</f>
        <v>0</v>
      </c>
      <c r="O84" s="106">
        <f>O83+'June 24'!O85</f>
        <v>1968</v>
      </c>
      <c r="P84" s="135">
        <f>P83+'June 24'!P85</f>
        <v>17936.75</v>
      </c>
    </row>
    <row r="85" spans="1:24" s="94" customFormat="1" ht="64.5" customHeight="1">
      <c r="A85" s="439" t="s">
        <v>20</v>
      </c>
      <c r="B85" s="85"/>
      <c r="C85" s="92"/>
      <c r="D85" s="104"/>
      <c r="E85" s="101"/>
      <c r="F85" s="101"/>
      <c r="G85" s="101"/>
      <c r="H85" s="101"/>
      <c r="I85" s="101"/>
      <c r="J85" s="101"/>
      <c r="K85" s="101"/>
      <c r="L85" s="101"/>
      <c r="M85" s="101"/>
      <c r="N85" s="101"/>
      <c r="O85" s="101"/>
      <c r="P85" s="101"/>
    </row>
    <row r="86" spans="1:24" s="86" customFormat="1" ht="21" customHeight="1">
      <c r="A86" s="439"/>
      <c r="B86" s="85"/>
      <c r="C86" s="147" t="s">
        <v>268</v>
      </c>
      <c r="D86" s="102">
        <f>SUM(D85)</f>
        <v>0</v>
      </c>
      <c r="E86" s="106"/>
      <c r="F86" s="106"/>
      <c r="G86" s="106"/>
      <c r="H86" s="102">
        <f>H85</f>
        <v>0</v>
      </c>
      <c r="I86" s="102">
        <f>I85</f>
        <v>0</v>
      </c>
      <c r="J86" s="102">
        <f t="shared" ref="J86:P86" si="4">J85</f>
        <v>0</v>
      </c>
      <c r="K86" s="102">
        <f t="shared" si="4"/>
        <v>0</v>
      </c>
      <c r="L86" s="102">
        <f t="shared" si="4"/>
        <v>0</v>
      </c>
      <c r="M86" s="102">
        <f t="shared" si="4"/>
        <v>0</v>
      </c>
      <c r="N86" s="102">
        <f t="shared" si="4"/>
        <v>0</v>
      </c>
      <c r="O86" s="102">
        <f t="shared" si="4"/>
        <v>0</v>
      </c>
      <c r="P86" s="107">
        <f t="shared" si="4"/>
        <v>0</v>
      </c>
    </row>
    <row r="87" spans="1:24" s="86" customFormat="1" ht="20.25" customHeight="1">
      <c r="A87" s="439"/>
      <c r="B87" s="85"/>
      <c r="C87" s="147" t="s">
        <v>269</v>
      </c>
      <c r="D87" s="102">
        <f>D86+'June 24'!D88</f>
        <v>0</v>
      </c>
      <c r="E87" s="102"/>
      <c r="F87" s="106"/>
      <c r="G87" s="106"/>
      <c r="H87" s="102">
        <f>H86+'June 24'!H88</f>
        <v>0</v>
      </c>
      <c r="I87" s="102">
        <f>I86+'June 24'!I88</f>
        <v>0</v>
      </c>
      <c r="J87" s="102">
        <f>J86+'June 24'!J88</f>
        <v>0</v>
      </c>
      <c r="K87" s="102">
        <f>K86+'June 24'!K88</f>
        <v>0</v>
      </c>
      <c r="L87" s="102">
        <f>L86+'June 24'!L88</f>
        <v>0</v>
      </c>
      <c r="M87" s="102">
        <f>M86+'June 24'!M88</f>
        <v>0</v>
      </c>
      <c r="N87" s="102">
        <f>N86+'June 24'!N88</f>
        <v>0</v>
      </c>
      <c r="O87" s="102">
        <f>O86+'June 24'!O88</f>
        <v>0</v>
      </c>
      <c r="P87" s="107">
        <f>P86+'June 24'!P88</f>
        <v>0</v>
      </c>
    </row>
    <row r="88" spans="1:24" ht="23.25" customHeight="1">
      <c r="A88" s="436" t="s">
        <v>21</v>
      </c>
      <c r="B88" s="437"/>
      <c r="C88" s="437"/>
      <c r="D88" s="437"/>
      <c r="E88" s="437"/>
      <c r="F88" s="437"/>
      <c r="G88" s="437"/>
      <c r="H88" s="437"/>
      <c r="I88" s="437"/>
      <c r="J88" s="437"/>
      <c r="K88" s="437"/>
      <c r="L88" s="437"/>
      <c r="M88" s="437"/>
      <c r="N88" s="437"/>
      <c r="O88" s="437"/>
      <c r="P88" s="438"/>
      <c r="S88" s="79"/>
      <c r="U88" s="79"/>
      <c r="V88" s="79"/>
      <c r="W88" s="79"/>
      <c r="X88" s="79"/>
    </row>
    <row r="89" spans="1:24" ht="31.5" customHeight="1">
      <c r="A89" s="436" t="s">
        <v>192</v>
      </c>
      <c r="B89" s="437"/>
      <c r="C89" s="437"/>
      <c r="D89" s="437"/>
      <c r="E89" s="437"/>
      <c r="F89" s="437"/>
      <c r="G89" s="437"/>
      <c r="H89" s="437"/>
      <c r="I89" s="437"/>
      <c r="J89" s="437"/>
      <c r="K89" s="437"/>
      <c r="L89" s="437"/>
      <c r="M89" s="437"/>
      <c r="N89" s="437"/>
      <c r="O89" s="437"/>
      <c r="P89" s="438"/>
      <c r="S89" s="79"/>
      <c r="U89" s="79"/>
      <c r="V89" s="79"/>
      <c r="W89" s="79"/>
      <c r="X89" s="79"/>
    </row>
    <row r="90" spans="1:24">
      <c r="A90" s="84"/>
      <c r="B90" s="95"/>
      <c r="C90" s="84"/>
      <c r="D90" s="97"/>
      <c r="E90" s="95"/>
      <c r="F90" s="84"/>
      <c r="G90" s="84"/>
      <c r="H90" s="84"/>
      <c r="I90" s="84"/>
      <c r="J90" s="95"/>
      <c r="K90" s="84"/>
      <c r="L90" s="84"/>
      <c r="M90" s="84"/>
      <c r="N90" s="84"/>
      <c r="O90" s="97"/>
      <c r="P90" s="84"/>
      <c r="Q90" s="84"/>
      <c r="R90" s="84"/>
      <c r="S90" s="95"/>
      <c r="T90" s="84"/>
      <c r="U90" s="83"/>
      <c r="V90" s="92"/>
      <c r="W90" s="97"/>
      <c r="X90" s="95"/>
    </row>
    <row r="91" spans="1:24">
      <c r="A91" s="84"/>
      <c r="B91" s="95"/>
      <c r="C91" s="84"/>
      <c r="D91" s="97"/>
      <c r="E91" s="95"/>
      <c r="F91" s="84"/>
      <c r="G91" s="84"/>
      <c r="H91" s="84"/>
      <c r="I91" s="84"/>
      <c r="J91" s="95"/>
      <c r="K91" s="84"/>
      <c r="L91" s="84"/>
      <c r="M91" s="84"/>
      <c r="N91" s="84"/>
      <c r="O91" s="97"/>
      <c r="P91" s="84"/>
      <c r="Q91" s="84"/>
      <c r="R91" s="84"/>
      <c r="S91" s="95"/>
      <c r="T91" s="84"/>
      <c r="U91" s="83"/>
      <c r="V91" s="92"/>
      <c r="W91" s="97"/>
      <c r="X91" s="95"/>
    </row>
    <row r="92" spans="1:24" s="80" customFormat="1" ht="15" customHeight="1">
      <c r="A92" s="423" t="s">
        <v>18</v>
      </c>
      <c r="B92" s="422" t="s">
        <v>191</v>
      </c>
      <c r="C92" s="422"/>
      <c r="D92" s="422"/>
      <c r="E92" s="422"/>
      <c r="F92" s="422"/>
      <c r="G92" s="422"/>
      <c r="H92" s="422"/>
      <c r="I92" s="422"/>
      <c r="J92" s="422"/>
      <c r="K92" s="422"/>
      <c r="L92" s="422"/>
      <c r="M92" s="422"/>
      <c r="N92" s="118"/>
      <c r="O92" s="119"/>
      <c r="P92" s="118"/>
      <c r="Q92" s="422" t="s">
        <v>13</v>
      </c>
      <c r="R92" s="422"/>
      <c r="S92" s="422"/>
      <c r="T92" s="422"/>
      <c r="U92" s="422"/>
      <c r="V92" s="422"/>
      <c r="W92" s="422"/>
      <c r="X92" s="422"/>
    </row>
    <row r="93" spans="1:24" ht="22.5" customHeight="1">
      <c r="A93" s="423"/>
      <c r="B93" s="422" t="s">
        <v>10</v>
      </c>
      <c r="C93" s="422"/>
      <c r="D93" s="422"/>
      <c r="E93" s="422"/>
      <c r="F93" s="422" t="s">
        <v>11</v>
      </c>
      <c r="G93" s="422"/>
      <c r="H93" s="422"/>
      <c r="I93" s="422" t="s">
        <v>12</v>
      </c>
      <c r="J93" s="422"/>
      <c r="K93" s="422"/>
      <c r="L93" s="422"/>
      <c r="M93" s="422"/>
      <c r="N93" s="422"/>
      <c r="O93" s="422"/>
      <c r="P93" s="98"/>
      <c r="Q93" s="422"/>
      <c r="R93" s="422"/>
      <c r="S93" s="422"/>
      <c r="T93" s="422"/>
      <c r="U93" s="422"/>
      <c r="V93" s="422"/>
      <c r="W93" s="422"/>
      <c r="X93" s="422"/>
    </row>
    <row r="94" spans="1:24">
      <c r="A94" s="423"/>
      <c r="B94" s="422"/>
      <c r="C94" s="422"/>
      <c r="D94" s="422"/>
      <c r="E94" s="422"/>
      <c r="F94" s="422"/>
      <c r="G94" s="422"/>
      <c r="H94" s="422"/>
      <c r="I94" s="422"/>
      <c r="J94" s="422"/>
      <c r="K94" s="422"/>
      <c r="L94" s="422"/>
      <c r="M94" s="422"/>
      <c r="N94" s="422"/>
      <c r="O94" s="422"/>
      <c r="P94" s="98"/>
      <c r="Q94" s="422"/>
      <c r="R94" s="422"/>
      <c r="S94" s="422"/>
      <c r="T94" s="422"/>
      <c r="U94" s="422"/>
      <c r="V94" s="422"/>
      <c r="W94" s="422"/>
      <c r="X94" s="422"/>
    </row>
    <row r="95" spans="1:24" ht="22.5" customHeight="1">
      <c r="A95" s="144">
        <v>1</v>
      </c>
      <c r="B95" s="423">
        <v>2</v>
      </c>
      <c r="C95" s="423"/>
      <c r="D95" s="423"/>
      <c r="E95" s="423"/>
      <c r="F95" s="423">
        <v>3</v>
      </c>
      <c r="G95" s="423"/>
      <c r="H95" s="423"/>
      <c r="I95" s="423">
        <v>4</v>
      </c>
      <c r="J95" s="423"/>
      <c r="K95" s="423"/>
      <c r="L95" s="423"/>
      <c r="M95" s="423"/>
      <c r="N95" s="423"/>
      <c r="O95" s="423"/>
      <c r="P95" s="99"/>
      <c r="Q95" s="422"/>
      <c r="R95" s="422"/>
      <c r="S95" s="422"/>
      <c r="T95" s="422"/>
      <c r="U95" s="422"/>
      <c r="V95" s="422"/>
      <c r="W95" s="422"/>
      <c r="X95" s="422"/>
    </row>
    <row r="96" spans="1:24" ht="45" customHeight="1">
      <c r="A96" s="149">
        <v>1</v>
      </c>
      <c r="B96" s="474" t="s">
        <v>286</v>
      </c>
      <c r="C96" s="475"/>
      <c r="D96" s="475"/>
      <c r="E96" s="402"/>
      <c r="F96" s="101" t="s">
        <v>288</v>
      </c>
      <c r="G96" s="440" t="s">
        <v>289</v>
      </c>
      <c r="H96" s="440"/>
      <c r="I96" s="476" t="s">
        <v>292</v>
      </c>
      <c r="J96" s="477"/>
      <c r="K96" s="477"/>
      <c r="L96" s="477"/>
      <c r="M96" s="477"/>
      <c r="N96" s="477"/>
      <c r="O96" s="477"/>
      <c r="P96" s="478"/>
      <c r="Q96" s="418" t="s">
        <v>285</v>
      </c>
      <c r="R96" s="418"/>
      <c r="S96" s="418"/>
      <c r="T96" s="418"/>
      <c r="U96" s="418"/>
      <c r="V96" s="418"/>
      <c r="W96" s="418"/>
      <c r="X96" s="418"/>
    </row>
    <row r="97" spans="1:24" ht="25.5" customHeight="1">
      <c r="A97" s="149">
        <v>2</v>
      </c>
      <c r="B97" s="442" t="s">
        <v>287</v>
      </c>
      <c r="C97" s="442"/>
      <c r="D97" s="442"/>
      <c r="E97" s="442"/>
      <c r="F97" s="101" t="s">
        <v>290</v>
      </c>
      <c r="G97" s="443" t="s">
        <v>290</v>
      </c>
      <c r="H97" s="443"/>
      <c r="I97" s="444" t="s">
        <v>291</v>
      </c>
      <c r="J97" s="444"/>
      <c r="K97" s="444"/>
      <c r="L97" s="444"/>
      <c r="M97" s="444"/>
      <c r="N97" s="444"/>
      <c r="O97" s="444"/>
      <c r="P97" s="444"/>
      <c r="Q97" s="418"/>
      <c r="R97" s="418"/>
      <c r="S97" s="418"/>
      <c r="T97" s="418"/>
      <c r="U97" s="418"/>
      <c r="V97" s="418"/>
      <c r="W97" s="418"/>
      <c r="X97" s="418"/>
    </row>
    <row r="98" spans="1:24" ht="24.75" customHeight="1">
      <c r="A98" s="148"/>
      <c r="B98" s="417"/>
      <c r="C98" s="417"/>
      <c r="D98" s="417"/>
      <c r="E98" s="417"/>
      <c r="F98" s="96"/>
      <c r="G98" s="420"/>
      <c r="H98" s="420"/>
      <c r="I98" s="420"/>
      <c r="J98" s="420"/>
      <c r="K98" s="420"/>
      <c r="L98" s="420"/>
      <c r="M98" s="420"/>
      <c r="N98" s="420"/>
      <c r="O98" s="420"/>
      <c r="P98" s="420"/>
      <c r="Q98" s="418"/>
      <c r="R98" s="418"/>
      <c r="S98" s="418"/>
      <c r="T98" s="418"/>
      <c r="U98" s="418"/>
      <c r="V98" s="418"/>
      <c r="W98" s="418"/>
      <c r="X98" s="418"/>
    </row>
    <row r="99" spans="1:24">
      <c r="A99" s="166" t="s">
        <v>284</v>
      </c>
    </row>
    <row r="108" spans="1:24">
      <c r="C108" s="150"/>
    </row>
  </sheetData>
  <mergeCells count="73">
    <mergeCell ref="Q96:X98"/>
    <mergeCell ref="B97:E97"/>
    <mergeCell ref="G97:H97"/>
    <mergeCell ref="I97:P97"/>
    <mergeCell ref="B98:E98"/>
    <mergeCell ref="G98:H98"/>
    <mergeCell ref="I98:P98"/>
    <mergeCell ref="B96:E96"/>
    <mergeCell ref="G96:H96"/>
    <mergeCell ref="I96:P96"/>
    <mergeCell ref="A92:A94"/>
    <mergeCell ref="B92:M92"/>
    <mergeCell ref="Q92:X95"/>
    <mergeCell ref="B93:E94"/>
    <mergeCell ref="F93:H94"/>
    <mergeCell ref="I93:O94"/>
    <mergeCell ref="B95:E95"/>
    <mergeCell ref="F95:H95"/>
    <mergeCell ref="I95:O95"/>
    <mergeCell ref="A85:A87"/>
    <mergeCell ref="C61:C64"/>
    <mergeCell ref="D61:D64"/>
    <mergeCell ref="A27:A84"/>
    <mergeCell ref="B27:B55"/>
    <mergeCell ref="D81:D82"/>
    <mergeCell ref="A6:A26"/>
    <mergeCell ref="F4:F5"/>
    <mergeCell ref="G4:G5"/>
    <mergeCell ref="H4:I4"/>
    <mergeCell ref="J4:K4"/>
    <mergeCell ref="B6:B8"/>
    <mergeCell ref="B9:B21"/>
    <mergeCell ref="D9:D21"/>
    <mergeCell ref="E9:E21"/>
    <mergeCell ref="B22:B23"/>
    <mergeCell ref="F3:G3"/>
    <mergeCell ref="H3:O3"/>
    <mergeCell ref="O4:O5"/>
    <mergeCell ref="P4:P5"/>
    <mergeCell ref="L4:M4"/>
    <mergeCell ref="N4:N5"/>
    <mergeCell ref="A3:A5"/>
    <mergeCell ref="B3:B5"/>
    <mergeCell ref="C3:C4"/>
    <mergeCell ref="D3:D5"/>
    <mergeCell ref="E3:E5"/>
    <mergeCell ref="C81:C82"/>
    <mergeCell ref="E27:E55"/>
    <mergeCell ref="C6:C8"/>
    <mergeCell ref="D6:D8"/>
    <mergeCell ref="E6:E8"/>
    <mergeCell ref="C9:C21"/>
    <mergeCell ref="C22:C23"/>
    <mergeCell ref="D22:D23"/>
    <mergeCell ref="E22:E23"/>
    <mergeCell ref="C27:C55"/>
    <mergeCell ref="D27:D55"/>
    <mergeCell ref="A2:P2"/>
    <mergeCell ref="A1:P1"/>
    <mergeCell ref="A88:P88"/>
    <mergeCell ref="A89:P89"/>
    <mergeCell ref="E81:E82"/>
    <mergeCell ref="E61:E64"/>
    <mergeCell ref="B61:B64"/>
    <mergeCell ref="C56:C59"/>
    <mergeCell ref="D56:D59"/>
    <mergeCell ref="E56:E59"/>
    <mergeCell ref="B56:B59"/>
    <mergeCell ref="B66:B79"/>
    <mergeCell ref="C66:C79"/>
    <mergeCell ref="D66:D79"/>
    <mergeCell ref="E66:E79"/>
    <mergeCell ref="B81:B8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42"/>
  <sheetViews>
    <sheetView topLeftCell="A115" zoomScale="80" zoomScaleNormal="80" workbookViewId="0">
      <selection sqref="A1:P1"/>
    </sheetView>
  </sheetViews>
  <sheetFormatPr defaultColWidth="9.1796875" defaultRowHeight="15"/>
  <cols>
    <col min="1" max="1" width="23" style="79" customWidth="1"/>
    <col min="2" max="2" width="7.453125" style="88" customWidth="1"/>
    <col min="3" max="3" width="33.7265625" style="79" customWidth="1"/>
    <col min="4" max="4" width="11.54296875" style="87" customWidth="1"/>
    <col min="5" max="5" width="12" style="88" customWidth="1"/>
    <col min="6" max="6" width="13" style="79" customWidth="1"/>
    <col min="7" max="7" width="12" style="79" customWidth="1"/>
    <col min="8" max="8" width="8.54296875" style="79" bestFit="1" customWidth="1"/>
    <col min="9" max="9" width="6.7265625" style="79" customWidth="1"/>
    <col min="10" max="10" width="8.54296875" style="88" customWidth="1"/>
    <col min="11" max="11" width="5.54296875" style="79" customWidth="1"/>
    <col min="12" max="12" width="5.54296875" style="79" bestFit="1" customWidth="1"/>
    <col min="13" max="13" width="5.453125" style="79" bestFit="1" customWidth="1"/>
    <col min="14" max="14" width="7.26953125" style="79" customWidth="1"/>
    <col min="15" max="15" width="6.81640625" style="87" customWidth="1"/>
    <col min="16" max="16" width="13.26953125" style="79" customWidth="1"/>
    <col min="17" max="17" width="21.1796875" style="79" customWidth="1"/>
    <col min="18" max="18" width="14.7265625" style="79" customWidth="1"/>
    <col min="19" max="19" width="16.26953125" style="88" customWidth="1"/>
    <col min="20" max="20" width="20.26953125" style="79" customWidth="1"/>
    <col min="21" max="21" width="23.54296875" style="174" customWidth="1"/>
    <col min="22" max="22" width="41.453125" style="173" customWidth="1"/>
    <col min="23" max="23" width="22.1796875" style="87" customWidth="1"/>
    <col min="24" max="24" width="29.81640625" style="88" customWidth="1"/>
    <col min="25" max="16384" width="9.1796875" style="79"/>
  </cols>
  <sheetData>
    <row r="1" spans="1:24">
      <c r="A1" s="301" t="s">
        <v>482</v>
      </c>
      <c r="B1" s="302"/>
      <c r="C1" s="302"/>
      <c r="D1" s="302"/>
      <c r="E1" s="302"/>
      <c r="F1" s="302"/>
      <c r="G1" s="302"/>
      <c r="H1" s="302"/>
      <c r="I1" s="302"/>
      <c r="J1" s="302"/>
      <c r="K1" s="302"/>
      <c r="L1" s="302"/>
      <c r="M1" s="302"/>
      <c r="N1" s="302"/>
      <c r="O1" s="302"/>
      <c r="P1" s="303"/>
      <c r="S1" s="79"/>
      <c r="U1" s="79"/>
      <c r="V1" s="79"/>
      <c r="W1" s="79"/>
      <c r="X1" s="79"/>
    </row>
    <row r="2" spans="1:24">
      <c r="A2" s="395" t="s">
        <v>24</v>
      </c>
      <c r="B2" s="396"/>
      <c r="C2" s="396"/>
      <c r="D2" s="396"/>
      <c r="E2" s="396"/>
      <c r="F2" s="396"/>
      <c r="G2" s="396"/>
      <c r="H2" s="396"/>
      <c r="I2" s="396"/>
      <c r="J2" s="396"/>
      <c r="K2" s="396"/>
      <c r="L2" s="396"/>
      <c r="M2" s="396"/>
      <c r="N2" s="396"/>
      <c r="O2" s="396"/>
      <c r="P2" s="397"/>
      <c r="S2" s="79"/>
      <c r="U2" s="79"/>
      <c r="V2" s="79"/>
      <c r="W2" s="79"/>
      <c r="X2" s="79"/>
    </row>
    <row r="3" spans="1:24">
      <c r="A3" s="432" t="s">
        <v>17</v>
      </c>
      <c r="B3" s="431" t="s">
        <v>190</v>
      </c>
      <c r="C3" s="448" t="s">
        <v>19</v>
      </c>
      <c r="D3" s="431" t="s">
        <v>15</v>
      </c>
      <c r="E3" s="431" t="s">
        <v>42</v>
      </c>
      <c r="F3" s="432" t="s">
        <v>0</v>
      </c>
      <c r="G3" s="432"/>
      <c r="H3" s="432" t="s">
        <v>3</v>
      </c>
      <c r="I3" s="432"/>
      <c r="J3" s="432"/>
      <c r="K3" s="432"/>
      <c r="L3" s="432"/>
      <c r="M3" s="432"/>
      <c r="N3" s="432"/>
      <c r="O3" s="432"/>
      <c r="P3" s="93"/>
      <c r="S3" s="79"/>
      <c r="U3" s="79"/>
      <c r="V3" s="79"/>
      <c r="W3" s="79"/>
      <c r="X3" s="79"/>
    </row>
    <row r="4" spans="1:24">
      <c r="A4" s="432"/>
      <c r="B4" s="431"/>
      <c r="C4" s="448"/>
      <c r="D4" s="431"/>
      <c r="E4" s="431"/>
      <c r="F4" s="432" t="s">
        <v>1</v>
      </c>
      <c r="G4" s="432" t="s">
        <v>2</v>
      </c>
      <c r="H4" s="432" t="s">
        <v>4</v>
      </c>
      <c r="I4" s="432"/>
      <c r="J4" s="432" t="s">
        <v>7</v>
      </c>
      <c r="K4" s="432"/>
      <c r="L4" s="432" t="s">
        <v>8</v>
      </c>
      <c r="M4" s="432"/>
      <c r="N4" s="431" t="s">
        <v>43</v>
      </c>
      <c r="O4" s="432" t="s">
        <v>9</v>
      </c>
      <c r="P4" s="431" t="s">
        <v>81</v>
      </c>
      <c r="S4" s="79"/>
      <c r="U4" s="79"/>
      <c r="V4" s="79"/>
      <c r="W4" s="79"/>
      <c r="X4" s="79"/>
    </row>
    <row r="5" spans="1:24">
      <c r="A5" s="432"/>
      <c r="B5" s="431"/>
      <c r="C5" s="146" t="s">
        <v>10</v>
      </c>
      <c r="D5" s="431"/>
      <c r="E5" s="431"/>
      <c r="F5" s="432"/>
      <c r="G5" s="432"/>
      <c r="H5" s="93" t="s">
        <v>5</v>
      </c>
      <c r="I5" s="93" t="s">
        <v>6</v>
      </c>
      <c r="J5" s="93" t="s">
        <v>5</v>
      </c>
      <c r="K5" s="93" t="s">
        <v>6</v>
      </c>
      <c r="L5" s="93" t="s">
        <v>5</v>
      </c>
      <c r="M5" s="93" t="s">
        <v>6</v>
      </c>
      <c r="N5" s="431"/>
      <c r="O5" s="432"/>
      <c r="P5" s="431"/>
      <c r="S5" s="79"/>
      <c r="U5" s="79"/>
      <c r="V5" s="79"/>
      <c r="W5" s="79"/>
      <c r="X5" s="79"/>
    </row>
    <row r="6" spans="1:24" s="80" customFormat="1" ht="15.75" customHeight="1">
      <c r="A6" s="408" t="s">
        <v>79</v>
      </c>
      <c r="B6" s="424">
        <v>1</v>
      </c>
      <c r="C6" s="454" t="s">
        <v>259</v>
      </c>
      <c r="D6" s="424">
        <v>26.25</v>
      </c>
      <c r="E6" s="424" t="s">
        <v>39</v>
      </c>
      <c r="F6" s="169" t="s">
        <v>301</v>
      </c>
      <c r="G6" s="101" t="s">
        <v>297</v>
      </c>
      <c r="H6" s="101">
        <v>0</v>
      </c>
      <c r="I6" s="101">
        <v>0</v>
      </c>
      <c r="J6" s="101">
        <v>85</v>
      </c>
      <c r="K6" s="101">
        <v>0</v>
      </c>
      <c r="L6" s="101">
        <f>-M6</f>
        <v>0</v>
      </c>
      <c r="M6" s="101">
        <v>0</v>
      </c>
      <c r="N6" s="101">
        <v>0</v>
      </c>
      <c r="O6" s="101">
        <f>SUM(H6:N6)</f>
        <v>85</v>
      </c>
      <c r="P6" s="108">
        <f>D6*O6</f>
        <v>2231.25</v>
      </c>
    </row>
    <row r="7" spans="1:24" s="80" customFormat="1">
      <c r="A7" s="409"/>
      <c r="B7" s="425"/>
      <c r="C7" s="455"/>
      <c r="D7" s="425"/>
      <c r="E7" s="425"/>
      <c r="F7" s="169"/>
      <c r="G7" s="101"/>
      <c r="H7" s="95"/>
      <c r="I7" s="95"/>
      <c r="J7" s="95"/>
      <c r="K7" s="95"/>
      <c r="L7" s="95"/>
      <c r="M7" s="95"/>
      <c r="N7" s="95"/>
      <c r="O7" s="95"/>
      <c r="P7" s="81"/>
    </row>
    <row r="8" spans="1:24" s="80" customFormat="1">
      <c r="A8" s="409"/>
      <c r="B8" s="425"/>
      <c r="C8" s="455"/>
      <c r="D8" s="425"/>
      <c r="E8" s="425"/>
      <c r="F8" s="169"/>
      <c r="G8" s="101"/>
      <c r="H8" s="95"/>
      <c r="I8" s="95"/>
      <c r="J8" s="95"/>
      <c r="K8" s="95"/>
      <c r="L8" s="95"/>
      <c r="M8" s="95"/>
      <c r="N8" s="95"/>
      <c r="O8" s="95"/>
      <c r="P8" s="81"/>
    </row>
    <row r="9" spans="1:24" s="80" customFormat="1">
      <c r="A9" s="409"/>
      <c r="B9" s="425"/>
      <c r="C9" s="455"/>
      <c r="D9" s="425"/>
      <c r="E9" s="425"/>
      <c r="F9" s="169"/>
      <c r="G9" s="101"/>
      <c r="H9" s="95"/>
      <c r="I9" s="95"/>
      <c r="J9" s="95"/>
      <c r="K9" s="95"/>
      <c r="L9" s="95"/>
      <c r="M9" s="95"/>
      <c r="N9" s="95"/>
      <c r="O9" s="95"/>
      <c r="P9" s="81"/>
    </row>
    <row r="10" spans="1:24" s="80" customFormat="1">
      <c r="A10" s="409"/>
      <c r="B10" s="425"/>
      <c r="C10" s="455"/>
      <c r="D10" s="425"/>
      <c r="E10" s="425"/>
      <c r="F10" s="169"/>
      <c r="G10" s="101"/>
      <c r="H10" s="95"/>
      <c r="I10" s="95"/>
      <c r="J10" s="95"/>
      <c r="K10" s="95"/>
      <c r="L10" s="95"/>
      <c r="M10" s="95"/>
      <c r="N10" s="95"/>
      <c r="O10" s="95"/>
      <c r="P10" s="81"/>
    </row>
    <row r="11" spans="1:24" s="80" customFormat="1">
      <c r="A11" s="409"/>
      <c r="B11" s="425"/>
      <c r="C11" s="455"/>
      <c r="D11" s="425"/>
      <c r="E11" s="425"/>
      <c r="F11" s="169"/>
      <c r="G11" s="101"/>
      <c r="H11" s="95"/>
      <c r="I11" s="95"/>
      <c r="J11" s="95"/>
      <c r="K11" s="95"/>
      <c r="L11" s="95"/>
      <c r="M11" s="95"/>
      <c r="N11" s="95"/>
      <c r="O11" s="95"/>
      <c r="P11" s="81"/>
    </row>
    <row r="12" spans="1:24" s="80" customFormat="1">
      <c r="A12" s="409"/>
      <c r="B12" s="425"/>
      <c r="C12" s="455"/>
      <c r="D12" s="425"/>
      <c r="E12" s="425"/>
      <c r="F12" s="169"/>
      <c r="G12" s="101"/>
      <c r="H12" s="95"/>
      <c r="I12" s="95"/>
      <c r="J12" s="95"/>
      <c r="K12" s="95"/>
      <c r="L12" s="95"/>
      <c r="M12" s="95"/>
      <c r="N12" s="95"/>
      <c r="O12" s="95"/>
      <c r="P12" s="81"/>
    </row>
    <row r="13" spans="1:24" s="80" customFormat="1">
      <c r="A13" s="409"/>
      <c r="B13" s="425"/>
      <c r="C13" s="455"/>
      <c r="D13" s="425"/>
      <c r="E13" s="425"/>
      <c r="F13" s="169"/>
      <c r="G13" s="101"/>
      <c r="H13" s="95"/>
      <c r="I13" s="95"/>
      <c r="J13" s="95"/>
      <c r="K13" s="95"/>
      <c r="L13" s="95"/>
      <c r="M13" s="95"/>
      <c r="N13" s="95"/>
      <c r="O13" s="95"/>
      <c r="P13" s="81"/>
    </row>
    <row r="14" spans="1:24" s="80" customFormat="1">
      <c r="A14" s="409"/>
      <c r="B14" s="425"/>
      <c r="C14" s="455"/>
      <c r="D14" s="425"/>
      <c r="E14" s="425"/>
      <c r="F14" s="169"/>
      <c r="G14" s="101"/>
      <c r="H14" s="95"/>
      <c r="I14" s="95"/>
      <c r="J14" s="95"/>
      <c r="K14" s="95"/>
      <c r="L14" s="95"/>
      <c r="M14" s="95"/>
      <c r="N14" s="95"/>
      <c r="O14" s="95"/>
      <c r="P14" s="81"/>
    </row>
    <row r="15" spans="1:24" s="80" customFormat="1">
      <c r="A15" s="409"/>
      <c r="B15" s="425"/>
      <c r="C15" s="455"/>
      <c r="D15" s="425"/>
      <c r="E15" s="425"/>
      <c r="F15" s="169"/>
      <c r="G15" s="101"/>
      <c r="H15" s="95"/>
      <c r="I15" s="95"/>
      <c r="J15" s="95"/>
      <c r="K15" s="95"/>
      <c r="L15" s="95"/>
      <c r="M15" s="95"/>
      <c r="N15" s="95"/>
      <c r="O15" s="95"/>
      <c r="P15" s="81"/>
    </row>
    <row r="16" spans="1:24" s="80" customFormat="1">
      <c r="A16" s="409"/>
      <c r="B16" s="425"/>
      <c r="C16" s="455"/>
      <c r="D16" s="425"/>
      <c r="E16" s="425"/>
      <c r="F16" s="169"/>
      <c r="G16" s="101"/>
      <c r="H16" s="95"/>
      <c r="I16" s="95"/>
      <c r="J16" s="95"/>
      <c r="K16" s="95"/>
      <c r="L16" s="95"/>
      <c r="M16" s="95"/>
      <c r="N16" s="95"/>
      <c r="O16" s="95"/>
      <c r="P16" s="81"/>
    </row>
    <row r="17" spans="1:16" s="80" customFormat="1">
      <c r="A17" s="409"/>
      <c r="B17" s="425"/>
      <c r="C17" s="455"/>
      <c r="D17" s="425"/>
      <c r="E17" s="425"/>
      <c r="F17" s="169"/>
      <c r="G17" s="101"/>
      <c r="H17" s="95"/>
      <c r="I17" s="95"/>
      <c r="J17" s="95"/>
      <c r="K17" s="95"/>
      <c r="L17" s="95"/>
      <c r="M17" s="95"/>
      <c r="N17" s="95"/>
      <c r="O17" s="95"/>
      <c r="P17" s="81"/>
    </row>
    <row r="18" spans="1:16" s="80" customFormat="1">
      <c r="A18" s="409"/>
      <c r="B18" s="425"/>
      <c r="C18" s="455"/>
      <c r="D18" s="425"/>
      <c r="E18" s="425"/>
      <c r="F18" s="169"/>
      <c r="G18" s="101"/>
      <c r="H18" s="95"/>
      <c r="I18" s="95"/>
      <c r="J18" s="95"/>
      <c r="K18" s="95"/>
      <c r="L18" s="95"/>
      <c r="M18" s="95"/>
      <c r="N18" s="95"/>
      <c r="O18" s="95"/>
      <c r="P18" s="81"/>
    </row>
    <row r="19" spans="1:16" s="80" customFormat="1">
      <c r="A19" s="409"/>
      <c r="B19" s="425"/>
      <c r="C19" s="455"/>
      <c r="D19" s="425"/>
      <c r="E19" s="425"/>
      <c r="F19" s="169"/>
      <c r="G19" s="101"/>
      <c r="H19" s="95"/>
      <c r="I19" s="95"/>
      <c r="J19" s="95"/>
      <c r="K19" s="95"/>
      <c r="L19" s="95"/>
      <c r="M19" s="95"/>
      <c r="N19" s="95"/>
      <c r="O19" s="95"/>
      <c r="P19" s="81"/>
    </row>
    <row r="20" spans="1:16" s="80" customFormat="1">
      <c r="A20" s="409"/>
      <c r="B20" s="425"/>
      <c r="C20" s="455"/>
      <c r="D20" s="425"/>
      <c r="E20" s="425"/>
      <c r="F20" s="169"/>
      <c r="G20" s="101"/>
      <c r="H20" s="95"/>
      <c r="I20" s="95"/>
      <c r="J20" s="95"/>
      <c r="K20" s="95"/>
      <c r="L20" s="95"/>
      <c r="M20" s="95"/>
      <c r="N20" s="95"/>
      <c r="O20" s="95"/>
      <c r="P20" s="81"/>
    </row>
    <row r="21" spans="1:16" s="80" customFormat="1">
      <c r="A21" s="409"/>
      <c r="B21" s="425"/>
      <c r="C21" s="455"/>
      <c r="D21" s="425"/>
      <c r="E21" s="425"/>
      <c r="F21" s="169"/>
      <c r="G21" s="101"/>
      <c r="H21" s="95"/>
      <c r="I21" s="95"/>
      <c r="J21" s="95"/>
      <c r="K21" s="95"/>
      <c r="L21" s="95"/>
      <c r="M21" s="95"/>
      <c r="N21" s="95"/>
      <c r="O21" s="95"/>
      <c r="P21" s="81"/>
    </row>
    <row r="22" spans="1:16" s="80" customFormat="1">
      <c r="A22" s="409"/>
      <c r="B22" s="425"/>
      <c r="C22" s="455"/>
      <c r="D22" s="425"/>
      <c r="E22" s="425"/>
      <c r="F22" s="169"/>
      <c r="G22" s="101"/>
      <c r="H22" s="95"/>
      <c r="I22" s="95"/>
      <c r="J22" s="95"/>
      <c r="K22" s="95"/>
      <c r="L22" s="95"/>
      <c r="M22" s="95"/>
      <c r="N22" s="95"/>
      <c r="O22" s="95"/>
      <c r="P22" s="81"/>
    </row>
    <row r="23" spans="1:16" s="80" customFormat="1">
      <c r="A23" s="409"/>
      <c r="B23" s="425"/>
      <c r="C23" s="455"/>
      <c r="D23" s="425"/>
      <c r="E23" s="425"/>
      <c r="F23" s="169"/>
      <c r="G23" s="101"/>
      <c r="H23" s="95"/>
      <c r="I23" s="95"/>
      <c r="J23" s="95"/>
      <c r="K23" s="95"/>
      <c r="L23" s="95"/>
      <c r="M23" s="95"/>
      <c r="N23" s="95"/>
      <c r="O23" s="95"/>
      <c r="P23" s="81"/>
    </row>
    <row r="24" spans="1:16" s="80" customFormat="1">
      <c r="A24" s="409"/>
      <c r="B24" s="425"/>
      <c r="C24" s="455"/>
      <c r="D24" s="425"/>
      <c r="E24" s="425"/>
      <c r="F24" s="169"/>
      <c r="G24" s="101"/>
      <c r="H24" s="95"/>
      <c r="I24" s="95"/>
      <c r="J24" s="95"/>
      <c r="K24" s="95"/>
      <c r="L24" s="95"/>
      <c r="M24" s="95"/>
      <c r="N24" s="95"/>
      <c r="O24" s="95"/>
      <c r="P24" s="81"/>
    </row>
    <row r="25" spans="1:16" s="80" customFormat="1">
      <c r="A25" s="409"/>
      <c r="B25" s="426"/>
      <c r="C25" s="456"/>
      <c r="D25" s="426"/>
      <c r="E25" s="426"/>
      <c r="F25" s="169"/>
      <c r="G25" s="101"/>
      <c r="H25" s="95"/>
      <c r="I25" s="95"/>
      <c r="J25" s="95"/>
      <c r="K25" s="95"/>
      <c r="L25" s="95"/>
      <c r="M25" s="95"/>
      <c r="N25" s="95"/>
      <c r="O25" s="95"/>
      <c r="P25" s="81"/>
    </row>
    <row r="26" spans="1:16" s="80" customFormat="1" ht="66.75" customHeight="1">
      <c r="A26" s="452"/>
      <c r="B26" s="117">
        <v>2</v>
      </c>
      <c r="C26" s="152" t="s">
        <v>295</v>
      </c>
      <c r="D26" s="117">
        <v>23.75</v>
      </c>
      <c r="E26" s="117" t="s">
        <v>39</v>
      </c>
      <c r="F26" s="101" t="s">
        <v>296</v>
      </c>
      <c r="G26" s="101" t="s">
        <v>297</v>
      </c>
      <c r="H26" s="101">
        <v>0</v>
      </c>
      <c r="I26" s="101">
        <v>0</v>
      </c>
      <c r="J26" s="101">
        <v>44</v>
      </c>
      <c r="K26" s="101">
        <v>0</v>
      </c>
      <c r="L26" s="101">
        <v>0</v>
      </c>
      <c r="M26" s="101">
        <v>0</v>
      </c>
      <c r="N26" s="101">
        <v>0</v>
      </c>
      <c r="O26" s="101">
        <f>SUM(H26:N26)</f>
        <v>44</v>
      </c>
      <c r="P26" s="108">
        <f>D26*O26</f>
        <v>1045</v>
      </c>
    </row>
    <row r="27" spans="1:16" s="80" customFormat="1">
      <c r="A27" s="452"/>
      <c r="B27" s="117">
        <v>3</v>
      </c>
      <c r="C27" s="103" t="s">
        <v>298</v>
      </c>
      <c r="D27" s="117">
        <v>0.5</v>
      </c>
      <c r="E27" s="117" t="s">
        <v>40</v>
      </c>
      <c r="F27" s="101" t="s">
        <v>302</v>
      </c>
      <c r="G27" s="101" t="s">
        <v>302</v>
      </c>
      <c r="H27" s="101">
        <v>2</v>
      </c>
      <c r="I27" s="101">
        <v>0</v>
      </c>
      <c r="J27" s="101">
        <v>11</v>
      </c>
      <c r="K27" s="101">
        <v>0</v>
      </c>
      <c r="L27" s="101">
        <v>0</v>
      </c>
      <c r="M27" s="101">
        <v>0</v>
      </c>
      <c r="N27" s="101">
        <v>0</v>
      </c>
      <c r="O27" s="101">
        <f>SUM(H27:N27)</f>
        <v>13</v>
      </c>
      <c r="P27" s="108">
        <f>O27*D27</f>
        <v>6.5</v>
      </c>
    </row>
    <row r="28" spans="1:16" s="80" customFormat="1" ht="31.5" customHeight="1">
      <c r="A28" s="452"/>
      <c r="B28" s="424">
        <v>4</v>
      </c>
      <c r="C28" s="454" t="s">
        <v>299</v>
      </c>
      <c r="D28" s="424">
        <v>2</v>
      </c>
      <c r="E28" s="424" t="s">
        <v>40</v>
      </c>
      <c r="F28" s="101" t="s">
        <v>303</v>
      </c>
      <c r="G28" s="101" t="s">
        <v>304</v>
      </c>
      <c r="H28" s="101">
        <v>2</v>
      </c>
      <c r="I28" s="101">
        <v>0</v>
      </c>
      <c r="J28" s="101">
        <v>15</v>
      </c>
      <c r="K28" s="101">
        <v>0</v>
      </c>
      <c r="L28" s="101">
        <v>0</v>
      </c>
      <c r="M28" s="101">
        <v>0</v>
      </c>
      <c r="N28" s="101">
        <v>0</v>
      </c>
      <c r="O28" s="101">
        <f>SUM(H28:N28)</f>
        <v>17</v>
      </c>
      <c r="P28" s="108">
        <f>D28*O28</f>
        <v>34</v>
      </c>
    </row>
    <row r="29" spans="1:16" s="80" customFormat="1">
      <c r="A29" s="452"/>
      <c r="B29" s="425"/>
      <c r="C29" s="455"/>
      <c r="D29" s="425"/>
      <c r="E29" s="425"/>
      <c r="F29" s="101"/>
      <c r="G29" s="101"/>
      <c r="H29" s="101"/>
      <c r="I29" s="101"/>
      <c r="J29" s="101"/>
      <c r="K29" s="101"/>
      <c r="L29" s="101"/>
      <c r="M29" s="101"/>
      <c r="N29" s="101"/>
      <c r="O29" s="101"/>
      <c r="P29" s="108"/>
    </row>
    <row r="30" spans="1:16" s="80" customFormat="1">
      <c r="A30" s="452"/>
      <c r="B30" s="425"/>
      <c r="C30" s="455"/>
      <c r="D30" s="425"/>
      <c r="E30" s="425"/>
      <c r="F30" s="101"/>
      <c r="G30" s="101"/>
      <c r="H30" s="101"/>
      <c r="I30" s="101"/>
      <c r="J30" s="101"/>
      <c r="K30" s="101"/>
      <c r="L30" s="101"/>
      <c r="M30" s="101"/>
      <c r="N30" s="101"/>
      <c r="O30" s="101"/>
      <c r="P30" s="108"/>
    </row>
    <row r="31" spans="1:16" s="80" customFormat="1">
      <c r="A31" s="452"/>
      <c r="B31" s="426"/>
      <c r="C31" s="456"/>
      <c r="D31" s="426"/>
      <c r="E31" s="426"/>
      <c r="F31" s="101"/>
      <c r="G31" s="101"/>
      <c r="H31" s="101"/>
      <c r="I31" s="101"/>
      <c r="J31" s="101"/>
      <c r="K31" s="101"/>
      <c r="L31" s="101"/>
      <c r="M31" s="101"/>
      <c r="N31" s="101"/>
      <c r="O31" s="101"/>
      <c r="P31" s="108"/>
    </row>
    <row r="32" spans="1:16" s="80" customFormat="1">
      <c r="A32" s="452"/>
      <c r="B32" s="117">
        <v>5</v>
      </c>
      <c r="C32" s="141" t="s">
        <v>300</v>
      </c>
      <c r="D32" s="117">
        <v>0.5</v>
      </c>
      <c r="E32" s="117" t="s">
        <v>40</v>
      </c>
      <c r="F32" s="101" t="s">
        <v>305</v>
      </c>
      <c r="G32" s="101" t="s">
        <v>305</v>
      </c>
      <c r="H32" s="101">
        <v>2</v>
      </c>
      <c r="I32" s="101">
        <v>52</v>
      </c>
      <c r="J32" s="101">
        <v>0</v>
      </c>
      <c r="K32" s="101">
        <v>0</v>
      </c>
      <c r="L32" s="101">
        <v>0</v>
      </c>
      <c r="M32" s="101">
        <v>0</v>
      </c>
      <c r="N32" s="101">
        <v>0</v>
      </c>
      <c r="O32" s="101">
        <f>SUM(H32:N32)</f>
        <v>54</v>
      </c>
      <c r="P32" s="108">
        <f>D32*O32</f>
        <v>27</v>
      </c>
    </row>
    <row r="33" spans="1:24" s="80" customFormat="1">
      <c r="A33" s="452"/>
      <c r="B33" s="104"/>
      <c r="C33" s="147" t="s">
        <v>293</v>
      </c>
      <c r="D33" s="102">
        <f>SUM(D6:D32)</f>
        <v>53</v>
      </c>
      <c r="E33" s="102"/>
      <c r="F33" s="106"/>
      <c r="G33" s="106"/>
      <c r="H33" s="102">
        <f t="shared" ref="H33:P33" si="0">SUM(H6:H32)</f>
        <v>6</v>
      </c>
      <c r="I33" s="102">
        <f t="shared" si="0"/>
        <v>52</v>
      </c>
      <c r="J33" s="102">
        <f t="shared" si="0"/>
        <v>155</v>
      </c>
      <c r="K33" s="102">
        <f t="shared" si="0"/>
        <v>0</v>
      </c>
      <c r="L33" s="102">
        <f t="shared" si="0"/>
        <v>0</v>
      </c>
      <c r="M33" s="102">
        <f t="shared" si="0"/>
        <v>0</v>
      </c>
      <c r="N33" s="102">
        <f t="shared" si="0"/>
        <v>0</v>
      </c>
      <c r="O33" s="102">
        <f t="shared" si="0"/>
        <v>213</v>
      </c>
      <c r="P33" s="102">
        <f t="shared" si="0"/>
        <v>3343.75</v>
      </c>
    </row>
    <row r="34" spans="1:24" s="80" customFormat="1">
      <c r="A34" s="453"/>
      <c r="B34" s="104"/>
      <c r="C34" s="147" t="s">
        <v>294</v>
      </c>
      <c r="D34" s="107">
        <f>D33+'July 24'!D26</f>
        <v>207.5</v>
      </c>
      <c r="E34" s="102"/>
      <c r="F34" s="106"/>
      <c r="G34" s="106"/>
      <c r="H34" s="116">
        <f>H33+'July 24'!H26</f>
        <v>110</v>
      </c>
      <c r="I34" s="116">
        <f>I33+'July 24'!I26</f>
        <v>269</v>
      </c>
      <c r="J34" s="116">
        <f>J33+'July 24'!J26</f>
        <v>1389</v>
      </c>
      <c r="K34" s="116">
        <f>K33+'July 24'!K26</f>
        <v>318</v>
      </c>
      <c r="L34" s="116">
        <f>L33+'July 24'!L26</f>
        <v>6</v>
      </c>
      <c r="M34" s="116">
        <f>M33+'July 24'!M26</f>
        <v>20</v>
      </c>
      <c r="N34" s="116">
        <f>N33+'July 24'!N26</f>
        <v>14</v>
      </c>
      <c r="O34" s="116">
        <f>O33+'July 24'!O26</f>
        <v>2126</v>
      </c>
      <c r="P34" s="107">
        <f>P33+'July 24'!P26</f>
        <v>16853.75</v>
      </c>
    </row>
    <row r="35" spans="1:24" ht="30" customHeight="1">
      <c r="A35" s="439" t="s">
        <v>14</v>
      </c>
      <c r="B35" s="457">
        <v>6</v>
      </c>
      <c r="C35" s="424" t="s">
        <v>222</v>
      </c>
      <c r="D35" s="424">
        <v>5</v>
      </c>
      <c r="E35" s="424" t="s">
        <v>39</v>
      </c>
      <c r="F35" s="101" t="s">
        <v>301</v>
      </c>
      <c r="G35" s="101" t="s">
        <v>307</v>
      </c>
      <c r="H35" s="101">
        <v>0</v>
      </c>
      <c r="I35" s="101">
        <v>0</v>
      </c>
      <c r="J35" s="101">
        <v>121</v>
      </c>
      <c r="K35" s="101">
        <v>0</v>
      </c>
      <c r="L35" s="101">
        <v>0</v>
      </c>
      <c r="M35" s="101">
        <v>0</v>
      </c>
      <c r="N35" s="101">
        <v>0</v>
      </c>
      <c r="O35" s="101">
        <f>SUM(H35:N35)</f>
        <v>121</v>
      </c>
      <c r="P35" s="108">
        <f>D35*O35</f>
        <v>605</v>
      </c>
      <c r="S35" s="79"/>
      <c r="U35" s="79"/>
      <c r="V35" s="79"/>
      <c r="W35" s="79"/>
      <c r="X35" s="79"/>
    </row>
    <row r="36" spans="1:24">
      <c r="A36" s="439"/>
      <c r="B36" s="458"/>
      <c r="C36" s="425"/>
      <c r="D36" s="425"/>
      <c r="E36" s="425"/>
      <c r="F36" s="95"/>
      <c r="G36" s="95"/>
      <c r="H36" s="101"/>
      <c r="I36" s="101"/>
      <c r="J36" s="101"/>
      <c r="K36" s="101"/>
      <c r="L36" s="101"/>
      <c r="M36" s="101"/>
      <c r="N36" s="101"/>
      <c r="O36" s="101"/>
      <c r="P36" s="108"/>
      <c r="S36" s="79"/>
      <c r="U36" s="79"/>
      <c r="V36" s="79"/>
      <c r="W36" s="79"/>
      <c r="X36" s="79"/>
    </row>
    <row r="37" spans="1:24">
      <c r="A37" s="439"/>
      <c r="B37" s="458"/>
      <c r="C37" s="425"/>
      <c r="D37" s="425"/>
      <c r="E37" s="425"/>
      <c r="F37" s="95"/>
      <c r="G37" s="95"/>
      <c r="H37" s="101"/>
      <c r="I37" s="101"/>
      <c r="J37" s="101"/>
      <c r="K37" s="101"/>
      <c r="L37" s="101"/>
      <c r="M37" s="101"/>
      <c r="N37" s="101"/>
      <c r="O37" s="101"/>
      <c r="P37" s="108"/>
      <c r="S37" s="79"/>
      <c r="U37" s="79"/>
      <c r="V37" s="79"/>
      <c r="W37" s="79"/>
      <c r="X37" s="79"/>
    </row>
    <row r="38" spans="1:24">
      <c r="A38" s="439"/>
      <c r="B38" s="458"/>
      <c r="C38" s="425"/>
      <c r="D38" s="425"/>
      <c r="E38" s="425"/>
      <c r="F38" s="95"/>
      <c r="G38" s="95"/>
      <c r="H38" s="101"/>
      <c r="I38" s="101"/>
      <c r="J38" s="101"/>
      <c r="K38" s="101"/>
      <c r="L38" s="101"/>
      <c r="M38" s="101"/>
      <c r="N38" s="101"/>
      <c r="O38" s="101"/>
      <c r="P38" s="108"/>
      <c r="S38" s="79"/>
      <c r="U38" s="79"/>
      <c r="V38" s="79"/>
      <c r="W38" s="79"/>
      <c r="X38" s="79"/>
    </row>
    <row r="39" spans="1:24">
      <c r="A39" s="439"/>
      <c r="B39" s="458"/>
      <c r="C39" s="425"/>
      <c r="D39" s="425"/>
      <c r="E39" s="425"/>
      <c r="F39" s="95"/>
      <c r="G39" s="95"/>
      <c r="H39" s="101"/>
      <c r="I39" s="101"/>
      <c r="J39" s="101"/>
      <c r="K39" s="101"/>
      <c r="L39" s="101"/>
      <c r="M39" s="101"/>
      <c r="N39" s="101"/>
      <c r="O39" s="101"/>
      <c r="P39" s="108"/>
      <c r="S39" s="79"/>
      <c r="U39" s="79"/>
      <c r="V39" s="79"/>
      <c r="W39" s="79"/>
      <c r="X39" s="79"/>
    </row>
    <row r="40" spans="1:24">
      <c r="A40" s="439"/>
      <c r="B40" s="458"/>
      <c r="C40" s="425"/>
      <c r="D40" s="425"/>
      <c r="E40" s="425"/>
      <c r="F40" s="95"/>
      <c r="G40" s="95"/>
      <c r="H40" s="101"/>
      <c r="I40" s="101"/>
      <c r="J40" s="101"/>
      <c r="K40" s="101"/>
      <c r="L40" s="101"/>
      <c r="M40" s="101"/>
      <c r="N40" s="101"/>
      <c r="O40" s="101"/>
      <c r="P40" s="108"/>
      <c r="S40" s="79"/>
      <c r="U40" s="79"/>
      <c r="V40" s="79"/>
      <c r="W40" s="79"/>
      <c r="X40" s="79"/>
    </row>
    <row r="41" spans="1:24">
      <c r="A41" s="439"/>
      <c r="B41" s="458"/>
      <c r="C41" s="425"/>
      <c r="D41" s="425"/>
      <c r="E41" s="425"/>
      <c r="F41" s="95"/>
      <c r="G41" s="95"/>
      <c r="H41" s="101"/>
      <c r="I41" s="101"/>
      <c r="J41" s="101"/>
      <c r="K41" s="101"/>
      <c r="L41" s="101"/>
      <c r="M41" s="101"/>
      <c r="N41" s="101"/>
      <c r="O41" s="101"/>
      <c r="P41" s="108"/>
      <c r="S41" s="79"/>
      <c r="U41" s="79"/>
      <c r="V41" s="79"/>
      <c r="W41" s="79"/>
      <c r="X41" s="79"/>
    </row>
    <row r="42" spans="1:24">
      <c r="A42" s="439"/>
      <c r="B42" s="458"/>
      <c r="C42" s="425"/>
      <c r="D42" s="425"/>
      <c r="E42" s="425"/>
      <c r="F42" s="95"/>
      <c r="G42" s="95"/>
      <c r="H42" s="101"/>
      <c r="I42" s="101"/>
      <c r="J42" s="101"/>
      <c r="K42" s="101"/>
      <c r="L42" s="101"/>
      <c r="M42" s="101"/>
      <c r="N42" s="101"/>
      <c r="O42" s="101"/>
      <c r="P42" s="108"/>
      <c r="S42" s="79"/>
      <c r="U42" s="79"/>
      <c r="V42" s="79"/>
      <c r="W42" s="79"/>
      <c r="X42" s="79"/>
    </row>
    <row r="43" spans="1:24">
      <c r="A43" s="439"/>
      <c r="B43" s="458"/>
      <c r="C43" s="425"/>
      <c r="D43" s="425"/>
      <c r="E43" s="425"/>
      <c r="F43" s="95"/>
      <c r="G43" s="95"/>
      <c r="H43" s="101"/>
      <c r="I43" s="101"/>
      <c r="J43" s="101"/>
      <c r="K43" s="101"/>
      <c r="L43" s="101"/>
      <c r="M43" s="101"/>
      <c r="N43" s="101"/>
      <c r="O43" s="101"/>
      <c r="P43" s="108"/>
      <c r="S43" s="79"/>
      <c r="U43" s="79"/>
      <c r="V43" s="79"/>
      <c r="W43" s="79"/>
      <c r="X43" s="79"/>
    </row>
    <row r="44" spans="1:24">
      <c r="A44" s="439"/>
      <c r="B44" s="458"/>
      <c r="C44" s="425"/>
      <c r="D44" s="425"/>
      <c r="E44" s="425"/>
      <c r="F44" s="95"/>
      <c r="G44" s="95"/>
      <c r="H44" s="101"/>
      <c r="I44" s="101"/>
      <c r="J44" s="101"/>
      <c r="K44" s="101"/>
      <c r="L44" s="101"/>
      <c r="M44" s="101"/>
      <c r="N44" s="101"/>
      <c r="O44" s="101"/>
      <c r="P44" s="108"/>
      <c r="S44" s="79"/>
      <c r="U44" s="79"/>
      <c r="V44" s="79"/>
      <c r="W44" s="79"/>
      <c r="X44" s="79"/>
    </row>
    <row r="45" spans="1:24">
      <c r="A45" s="439"/>
      <c r="B45" s="458"/>
      <c r="C45" s="425"/>
      <c r="D45" s="425"/>
      <c r="E45" s="425"/>
      <c r="F45" s="95"/>
      <c r="G45" s="95"/>
      <c r="H45" s="101"/>
      <c r="I45" s="101"/>
      <c r="J45" s="101"/>
      <c r="K45" s="101"/>
      <c r="L45" s="101"/>
      <c r="M45" s="101"/>
      <c r="N45" s="101"/>
      <c r="O45" s="101"/>
      <c r="P45" s="108"/>
      <c r="S45" s="79"/>
      <c r="U45" s="79"/>
      <c r="V45" s="79"/>
      <c r="W45" s="79"/>
      <c r="X45" s="79"/>
    </row>
    <row r="46" spans="1:24">
      <c r="A46" s="439"/>
      <c r="B46" s="458"/>
      <c r="C46" s="425"/>
      <c r="D46" s="425"/>
      <c r="E46" s="425"/>
      <c r="F46" s="95"/>
      <c r="G46" s="95"/>
      <c r="H46" s="101"/>
      <c r="I46" s="101"/>
      <c r="J46" s="101"/>
      <c r="K46" s="101"/>
      <c r="L46" s="101"/>
      <c r="M46" s="101"/>
      <c r="N46" s="101"/>
      <c r="O46" s="101"/>
      <c r="P46" s="108"/>
      <c r="S46" s="79"/>
      <c r="U46" s="79"/>
      <c r="V46" s="79"/>
      <c r="W46" s="79"/>
      <c r="X46" s="79"/>
    </row>
    <row r="47" spans="1:24">
      <c r="A47" s="439"/>
      <c r="B47" s="458"/>
      <c r="C47" s="425"/>
      <c r="D47" s="425"/>
      <c r="E47" s="425"/>
      <c r="F47" s="95"/>
      <c r="G47" s="95"/>
      <c r="H47" s="101"/>
      <c r="I47" s="101"/>
      <c r="J47" s="101"/>
      <c r="K47" s="101"/>
      <c r="L47" s="101"/>
      <c r="M47" s="101"/>
      <c r="N47" s="101"/>
      <c r="O47" s="101"/>
      <c r="P47" s="108"/>
      <c r="S47" s="79"/>
      <c r="U47" s="79"/>
      <c r="V47" s="79"/>
      <c r="W47" s="79"/>
      <c r="X47" s="79"/>
    </row>
    <row r="48" spans="1:24">
      <c r="A48" s="439"/>
      <c r="B48" s="458"/>
      <c r="C48" s="425"/>
      <c r="D48" s="425"/>
      <c r="E48" s="425"/>
      <c r="F48" s="95"/>
      <c r="G48" s="95"/>
      <c r="H48" s="101"/>
      <c r="I48" s="101"/>
      <c r="J48" s="101"/>
      <c r="K48" s="101"/>
      <c r="L48" s="101"/>
      <c r="M48" s="101"/>
      <c r="N48" s="101"/>
      <c r="O48" s="101"/>
      <c r="P48" s="108"/>
      <c r="S48" s="79"/>
      <c r="U48" s="79"/>
      <c r="V48" s="79"/>
      <c r="W48" s="79"/>
      <c r="X48" s="79"/>
    </row>
    <row r="49" spans="1:24">
      <c r="A49" s="439"/>
      <c r="B49" s="458"/>
      <c r="C49" s="425"/>
      <c r="D49" s="425"/>
      <c r="E49" s="425"/>
      <c r="F49" s="95"/>
      <c r="G49" s="95"/>
      <c r="H49" s="101"/>
      <c r="I49" s="101"/>
      <c r="J49" s="101"/>
      <c r="K49" s="101"/>
      <c r="L49" s="101"/>
      <c r="M49" s="101"/>
      <c r="N49" s="101"/>
      <c r="O49" s="101"/>
      <c r="P49" s="108"/>
      <c r="S49" s="79"/>
      <c r="U49" s="79"/>
      <c r="V49" s="79"/>
      <c r="W49" s="79"/>
      <c r="X49" s="79"/>
    </row>
    <row r="50" spans="1:24">
      <c r="A50" s="439"/>
      <c r="B50" s="458"/>
      <c r="C50" s="425"/>
      <c r="D50" s="425"/>
      <c r="E50" s="425"/>
      <c r="F50" s="95"/>
      <c r="G50" s="95"/>
      <c r="H50" s="101"/>
      <c r="I50" s="101"/>
      <c r="J50" s="101"/>
      <c r="K50" s="101"/>
      <c r="L50" s="101"/>
      <c r="M50" s="101"/>
      <c r="N50" s="101"/>
      <c r="O50" s="101"/>
      <c r="P50" s="108"/>
      <c r="S50" s="79"/>
      <c r="U50" s="79"/>
      <c r="V50" s="79"/>
      <c r="W50" s="79"/>
      <c r="X50" s="79"/>
    </row>
    <row r="51" spans="1:24">
      <c r="A51" s="439"/>
      <c r="B51" s="458"/>
      <c r="C51" s="425"/>
      <c r="D51" s="425"/>
      <c r="E51" s="425"/>
      <c r="F51" s="95"/>
      <c r="G51" s="95"/>
      <c r="H51" s="101"/>
      <c r="I51" s="101"/>
      <c r="J51" s="101"/>
      <c r="K51" s="101"/>
      <c r="L51" s="101"/>
      <c r="M51" s="101"/>
      <c r="N51" s="101"/>
      <c r="O51" s="101"/>
      <c r="P51" s="108"/>
      <c r="S51" s="79"/>
      <c r="U51" s="79"/>
      <c r="V51" s="79"/>
      <c r="W51" s="79"/>
      <c r="X51" s="79"/>
    </row>
    <row r="52" spans="1:24">
      <c r="A52" s="439"/>
      <c r="B52" s="458"/>
      <c r="C52" s="425"/>
      <c r="D52" s="425"/>
      <c r="E52" s="425"/>
      <c r="F52" s="95"/>
      <c r="G52" s="95"/>
      <c r="H52" s="101"/>
      <c r="I52" s="101"/>
      <c r="J52" s="101"/>
      <c r="K52" s="101"/>
      <c r="L52" s="101"/>
      <c r="M52" s="101"/>
      <c r="N52" s="101"/>
      <c r="O52" s="101"/>
      <c r="P52" s="108"/>
      <c r="S52" s="79"/>
      <c r="U52" s="79"/>
      <c r="V52" s="79"/>
      <c r="W52" s="79"/>
      <c r="X52" s="79"/>
    </row>
    <row r="53" spans="1:24">
      <c r="A53" s="439"/>
      <c r="B53" s="458"/>
      <c r="C53" s="425"/>
      <c r="D53" s="425"/>
      <c r="E53" s="425"/>
      <c r="F53" s="95"/>
      <c r="G53" s="95"/>
      <c r="H53" s="101"/>
      <c r="I53" s="101"/>
      <c r="J53" s="101"/>
      <c r="K53" s="101"/>
      <c r="L53" s="101"/>
      <c r="M53" s="101"/>
      <c r="N53" s="101"/>
      <c r="O53" s="101"/>
      <c r="P53" s="108"/>
      <c r="S53" s="79"/>
      <c r="U53" s="79"/>
      <c r="V53" s="79"/>
      <c r="W53" s="79"/>
      <c r="X53" s="79"/>
    </row>
    <row r="54" spans="1:24">
      <c r="A54" s="439"/>
      <c r="B54" s="458"/>
      <c r="C54" s="425"/>
      <c r="D54" s="425"/>
      <c r="E54" s="425"/>
      <c r="F54" s="95"/>
      <c r="G54" s="95"/>
      <c r="H54" s="101"/>
      <c r="I54" s="101"/>
      <c r="J54" s="101"/>
      <c r="K54" s="101"/>
      <c r="L54" s="101"/>
      <c r="M54" s="101"/>
      <c r="N54" s="101"/>
      <c r="O54" s="101"/>
      <c r="P54" s="108"/>
      <c r="S54" s="79"/>
      <c r="U54" s="79"/>
      <c r="V54" s="79"/>
      <c r="W54" s="79"/>
      <c r="X54" s="79"/>
    </row>
    <row r="55" spans="1:24">
      <c r="A55" s="439"/>
      <c r="B55" s="458"/>
      <c r="C55" s="425"/>
      <c r="D55" s="425"/>
      <c r="E55" s="425"/>
      <c r="F55" s="95"/>
      <c r="G55" s="95"/>
      <c r="H55" s="101"/>
      <c r="I55" s="101"/>
      <c r="J55" s="101"/>
      <c r="K55" s="101"/>
      <c r="L55" s="101"/>
      <c r="M55" s="101"/>
      <c r="N55" s="101"/>
      <c r="O55" s="101"/>
      <c r="P55" s="108"/>
      <c r="S55" s="79"/>
      <c r="U55" s="79"/>
      <c r="V55" s="79"/>
      <c r="W55" s="79"/>
      <c r="X55" s="79"/>
    </row>
    <row r="56" spans="1:24">
      <c r="A56" s="439"/>
      <c r="B56" s="458"/>
      <c r="C56" s="425"/>
      <c r="D56" s="425"/>
      <c r="E56" s="425"/>
      <c r="F56" s="95"/>
      <c r="G56" s="95"/>
      <c r="H56" s="101"/>
      <c r="I56" s="101"/>
      <c r="J56" s="101"/>
      <c r="K56" s="101"/>
      <c r="L56" s="101"/>
      <c r="M56" s="101"/>
      <c r="N56" s="101"/>
      <c r="O56" s="101"/>
      <c r="P56" s="108"/>
      <c r="S56" s="79"/>
      <c r="U56" s="79"/>
      <c r="V56" s="79"/>
      <c r="W56" s="79"/>
      <c r="X56" s="79"/>
    </row>
    <row r="57" spans="1:24">
      <c r="A57" s="439"/>
      <c r="B57" s="458"/>
      <c r="C57" s="425"/>
      <c r="D57" s="425"/>
      <c r="E57" s="425"/>
      <c r="F57" s="95"/>
      <c r="G57" s="95"/>
      <c r="H57" s="101"/>
      <c r="I57" s="101"/>
      <c r="J57" s="101"/>
      <c r="K57" s="101"/>
      <c r="L57" s="101"/>
      <c r="M57" s="101"/>
      <c r="N57" s="101"/>
      <c r="O57" s="101"/>
      <c r="P57" s="108"/>
      <c r="S57" s="79"/>
      <c r="U57" s="79"/>
      <c r="V57" s="79"/>
      <c r="W57" s="79"/>
      <c r="X57" s="79"/>
    </row>
    <row r="58" spans="1:24">
      <c r="A58" s="439"/>
      <c r="B58" s="458"/>
      <c r="C58" s="425"/>
      <c r="D58" s="425"/>
      <c r="E58" s="425"/>
      <c r="F58" s="95"/>
      <c r="G58" s="95"/>
      <c r="H58" s="101"/>
      <c r="I58" s="101"/>
      <c r="J58" s="101"/>
      <c r="K58" s="101"/>
      <c r="L58" s="101"/>
      <c r="M58" s="101"/>
      <c r="N58" s="101"/>
      <c r="O58" s="101"/>
      <c r="P58" s="108"/>
      <c r="S58" s="79"/>
      <c r="U58" s="79"/>
      <c r="V58" s="79"/>
      <c r="W58" s="79"/>
      <c r="X58" s="79"/>
    </row>
    <row r="59" spans="1:24">
      <c r="A59" s="439"/>
      <c r="B59" s="458"/>
      <c r="C59" s="425"/>
      <c r="D59" s="425"/>
      <c r="E59" s="425"/>
      <c r="F59" s="95"/>
      <c r="G59" s="95"/>
      <c r="H59" s="101"/>
      <c r="I59" s="101"/>
      <c r="J59" s="101"/>
      <c r="K59" s="101"/>
      <c r="L59" s="101"/>
      <c r="M59" s="101"/>
      <c r="N59" s="101"/>
      <c r="O59" s="101"/>
      <c r="P59" s="108"/>
      <c r="S59" s="79"/>
      <c r="U59" s="79"/>
      <c r="V59" s="79"/>
      <c r="W59" s="79"/>
      <c r="X59" s="79"/>
    </row>
    <row r="60" spans="1:24">
      <c r="A60" s="439"/>
      <c r="B60" s="458"/>
      <c r="C60" s="425"/>
      <c r="D60" s="425"/>
      <c r="E60" s="425"/>
      <c r="F60" s="95"/>
      <c r="G60" s="95"/>
      <c r="H60" s="101"/>
      <c r="I60" s="101"/>
      <c r="J60" s="101"/>
      <c r="K60" s="101"/>
      <c r="L60" s="101"/>
      <c r="M60" s="101"/>
      <c r="N60" s="101"/>
      <c r="O60" s="101"/>
      <c r="P60" s="108"/>
      <c r="S60" s="79"/>
      <c r="U60" s="79"/>
      <c r="V60" s="79"/>
      <c r="W60" s="79"/>
      <c r="X60" s="79"/>
    </row>
    <row r="61" spans="1:24">
      <c r="A61" s="439"/>
      <c r="B61" s="458"/>
      <c r="C61" s="425"/>
      <c r="D61" s="425"/>
      <c r="E61" s="425"/>
      <c r="F61" s="95"/>
      <c r="G61" s="95"/>
      <c r="H61" s="101"/>
      <c r="I61" s="101"/>
      <c r="J61" s="101"/>
      <c r="K61" s="101"/>
      <c r="L61" s="101"/>
      <c r="M61" s="101"/>
      <c r="N61" s="101"/>
      <c r="O61" s="101"/>
      <c r="P61" s="108"/>
      <c r="S61" s="79"/>
      <c r="U61" s="79"/>
      <c r="V61" s="79"/>
      <c r="W61" s="79"/>
      <c r="X61" s="79"/>
    </row>
    <row r="62" spans="1:24">
      <c r="A62" s="439"/>
      <c r="B62" s="458"/>
      <c r="C62" s="425"/>
      <c r="D62" s="425"/>
      <c r="E62" s="425"/>
      <c r="F62" s="95"/>
      <c r="G62" s="95"/>
      <c r="H62" s="101"/>
      <c r="I62" s="101"/>
      <c r="J62" s="101"/>
      <c r="K62" s="101"/>
      <c r="L62" s="101"/>
      <c r="M62" s="101"/>
      <c r="N62" s="101"/>
      <c r="O62" s="101"/>
      <c r="P62" s="108"/>
      <c r="S62" s="79"/>
      <c r="U62" s="79"/>
      <c r="V62" s="79"/>
      <c r="W62" s="79"/>
      <c r="X62" s="79"/>
    </row>
    <row r="63" spans="1:24">
      <c r="A63" s="439"/>
      <c r="B63" s="458"/>
      <c r="C63" s="425"/>
      <c r="D63" s="425"/>
      <c r="E63" s="425"/>
      <c r="F63" s="95"/>
      <c r="G63" s="95"/>
      <c r="H63" s="95"/>
      <c r="I63" s="95"/>
      <c r="J63" s="95"/>
      <c r="K63" s="95"/>
      <c r="L63" s="95"/>
      <c r="M63" s="95"/>
      <c r="N63" s="95"/>
      <c r="O63" s="95"/>
      <c r="P63" s="81"/>
      <c r="S63" s="79"/>
      <c r="U63" s="79"/>
      <c r="V63" s="79"/>
      <c r="W63" s="79"/>
      <c r="X63" s="79"/>
    </row>
    <row r="64" spans="1:24">
      <c r="A64" s="439"/>
      <c r="B64" s="458"/>
      <c r="C64" s="425"/>
      <c r="D64" s="425"/>
      <c r="E64" s="425"/>
      <c r="F64" s="95"/>
      <c r="G64" s="95"/>
      <c r="H64" s="95"/>
      <c r="I64" s="95"/>
      <c r="J64" s="95"/>
      <c r="K64" s="95"/>
      <c r="L64" s="95"/>
      <c r="M64" s="95"/>
      <c r="N64" s="95"/>
      <c r="O64" s="95"/>
      <c r="P64" s="81"/>
      <c r="S64" s="79"/>
      <c r="U64" s="79"/>
      <c r="V64" s="79"/>
      <c r="W64" s="79"/>
      <c r="X64" s="79"/>
    </row>
    <row r="65" spans="1:24">
      <c r="A65" s="439"/>
      <c r="B65" s="465"/>
      <c r="C65" s="426"/>
      <c r="D65" s="426"/>
      <c r="E65" s="426"/>
      <c r="F65" s="95"/>
      <c r="G65" s="95"/>
      <c r="H65" s="95"/>
      <c r="I65" s="95"/>
      <c r="J65" s="95"/>
      <c r="K65" s="95"/>
      <c r="L65" s="95"/>
      <c r="M65" s="95"/>
      <c r="N65" s="95"/>
      <c r="O65" s="95"/>
      <c r="P65" s="81"/>
      <c r="S65" s="79"/>
      <c r="U65" s="79"/>
      <c r="V65" s="79"/>
      <c r="W65" s="79"/>
      <c r="X65" s="79"/>
    </row>
    <row r="66" spans="1:24" ht="39.75" customHeight="1">
      <c r="A66" s="439"/>
      <c r="B66" s="457">
        <v>7</v>
      </c>
      <c r="C66" s="454" t="s">
        <v>278</v>
      </c>
      <c r="D66" s="424">
        <v>26.25</v>
      </c>
      <c r="E66" s="424" t="s">
        <v>39</v>
      </c>
      <c r="F66" s="101" t="s">
        <v>301</v>
      </c>
      <c r="G66" s="101" t="s">
        <v>297</v>
      </c>
      <c r="H66" s="101">
        <v>0</v>
      </c>
      <c r="I66" s="101">
        <v>0</v>
      </c>
      <c r="J66" s="101">
        <v>123</v>
      </c>
      <c r="K66" s="101">
        <v>0</v>
      </c>
      <c r="L66" s="101">
        <v>0</v>
      </c>
      <c r="M66" s="101">
        <v>0</v>
      </c>
      <c r="N66" s="101">
        <v>0</v>
      </c>
      <c r="O66" s="104">
        <f t="shared" ref="O66" si="1">SUM(H66:N66)</f>
        <v>123</v>
      </c>
      <c r="P66" s="108">
        <f>D66*O66</f>
        <v>3228.75</v>
      </c>
      <c r="S66" s="79"/>
      <c r="U66" s="79"/>
      <c r="V66" s="79"/>
      <c r="W66" s="79"/>
      <c r="X66" s="79"/>
    </row>
    <row r="67" spans="1:24">
      <c r="A67" s="439"/>
      <c r="B67" s="458"/>
      <c r="C67" s="455"/>
      <c r="D67" s="425"/>
      <c r="E67" s="425"/>
      <c r="F67" s="95"/>
      <c r="G67" s="95"/>
      <c r="H67" s="95"/>
      <c r="I67" s="95"/>
      <c r="J67" s="95"/>
      <c r="K67" s="95"/>
      <c r="L67" s="95"/>
      <c r="M67" s="95"/>
      <c r="N67" s="95"/>
      <c r="O67" s="95"/>
      <c r="P67" s="81"/>
      <c r="S67" s="79"/>
      <c r="U67" s="79"/>
      <c r="V67" s="79"/>
      <c r="W67" s="79"/>
      <c r="X67" s="79"/>
    </row>
    <row r="68" spans="1:24">
      <c r="A68" s="439"/>
      <c r="B68" s="458"/>
      <c r="C68" s="455"/>
      <c r="D68" s="425"/>
      <c r="E68" s="425"/>
      <c r="F68" s="90"/>
      <c r="G68" s="90"/>
      <c r="H68" s="90"/>
      <c r="I68" s="90"/>
      <c r="J68" s="90"/>
      <c r="K68" s="90"/>
      <c r="L68" s="90"/>
      <c r="M68" s="90"/>
      <c r="N68" s="90"/>
      <c r="O68" s="90"/>
      <c r="P68" s="161"/>
      <c r="S68" s="79"/>
      <c r="U68" s="79"/>
      <c r="V68" s="79"/>
      <c r="W68" s="79"/>
      <c r="X68" s="79"/>
    </row>
    <row r="69" spans="1:24">
      <c r="A69" s="439"/>
      <c r="B69" s="458"/>
      <c r="C69" s="455"/>
      <c r="D69" s="425"/>
      <c r="E69" s="425"/>
      <c r="F69" s="90"/>
      <c r="G69" s="90"/>
      <c r="H69" s="90"/>
      <c r="I69" s="90"/>
      <c r="J69" s="90"/>
      <c r="K69" s="90"/>
      <c r="L69" s="90"/>
      <c r="M69" s="90"/>
      <c r="N69" s="90"/>
      <c r="O69" s="90"/>
      <c r="P69" s="161"/>
      <c r="S69" s="79"/>
      <c r="U69" s="79"/>
      <c r="V69" s="79"/>
      <c r="W69" s="79"/>
      <c r="X69" s="79"/>
    </row>
    <row r="70" spans="1:24">
      <c r="A70" s="439"/>
      <c r="B70" s="458"/>
      <c r="C70" s="455"/>
      <c r="D70" s="425"/>
      <c r="E70" s="425"/>
      <c r="F70" s="90"/>
      <c r="G70" s="90"/>
      <c r="H70" s="90"/>
      <c r="I70" s="90"/>
      <c r="J70" s="90"/>
      <c r="K70" s="90"/>
      <c r="L70" s="90"/>
      <c r="M70" s="90"/>
      <c r="N70" s="90"/>
      <c r="O70" s="90"/>
      <c r="P70" s="161"/>
      <c r="S70" s="79"/>
      <c r="U70" s="79"/>
      <c r="V70" s="79"/>
      <c r="W70" s="79"/>
      <c r="X70" s="79"/>
    </row>
    <row r="71" spans="1:24">
      <c r="A71" s="439"/>
      <c r="B71" s="458"/>
      <c r="C71" s="455"/>
      <c r="D71" s="425"/>
      <c r="E71" s="425"/>
      <c r="F71" s="90"/>
      <c r="G71" s="90"/>
      <c r="H71" s="90"/>
      <c r="I71" s="90"/>
      <c r="J71" s="90"/>
      <c r="K71" s="90"/>
      <c r="L71" s="90"/>
      <c r="M71" s="90"/>
      <c r="N71" s="90"/>
      <c r="O71" s="90"/>
      <c r="P71" s="161"/>
      <c r="S71" s="79"/>
      <c r="U71" s="79"/>
      <c r="V71" s="79"/>
      <c r="W71" s="79"/>
      <c r="X71" s="79"/>
    </row>
    <row r="72" spans="1:24">
      <c r="A72" s="439"/>
      <c r="B72" s="458"/>
      <c r="C72" s="455"/>
      <c r="D72" s="425"/>
      <c r="E72" s="425"/>
      <c r="F72" s="90"/>
      <c r="G72" s="90"/>
      <c r="H72" s="90"/>
      <c r="I72" s="90"/>
      <c r="J72" s="90"/>
      <c r="K72" s="90"/>
      <c r="L72" s="90"/>
      <c r="M72" s="90"/>
      <c r="N72" s="90"/>
      <c r="O72" s="90"/>
      <c r="P72" s="161"/>
      <c r="S72" s="79"/>
      <c r="U72" s="79"/>
      <c r="V72" s="79"/>
      <c r="W72" s="79"/>
      <c r="X72" s="79"/>
    </row>
    <row r="73" spans="1:24">
      <c r="A73" s="439"/>
      <c r="B73" s="458"/>
      <c r="C73" s="455"/>
      <c r="D73" s="425"/>
      <c r="E73" s="425"/>
      <c r="F73" s="90"/>
      <c r="G73" s="90"/>
      <c r="H73" s="90"/>
      <c r="I73" s="90"/>
      <c r="J73" s="90"/>
      <c r="K73" s="90"/>
      <c r="L73" s="90"/>
      <c r="M73" s="90"/>
      <c r="N73" s="90"/>
      <c r="O73" s="90"/>
      <c r="P73" s="161"/>
      <c r="S73" s="79"/>
      <c r="U73" s="79"/>
      <c r="V73" s="79"/>
      <c r="W73" s="79"/>
      <c r="X73" s="79"/>
    </row>
    <row r="74" spans="1:24">
      <c r="A74" s="439"/>
      <c r="B74" s="458"/>
      <c r="C74" s="455"/>
      <c r="D74" s="425"/>
      <c r="E74" s="425"/>
      <c r="F74" s="90"/>
      <c r="G74" s="90"/>
      <c r="H74" s="90"/>
      <c r="I74" s="90"/>
      <c r="J74" s="90"/>
      <c r="K74" s="90"/>
      <c r="L74" s="90"/>
      <c r="M74" s="90"/>
      <c r="N74" s="90"/>
      <c r="O74" s="90"/>
      <c r="P74" s="161"/>
      <c r="S74" s="79"/>
      <c r="U74" s="79"/>
      <c r="V74" s="79"/>
      <c r="W74" s="79"/>
      <c r="X74" s="79"/>
    </row>
    <row r="75" spans="1:24">
      <c r="A75" s="439"/>
      <c r="B75" s="458"/>
      <c r="C75" s="455"/>
      <c r="D75" s="425"/>
      <c r="E75" s="425"/>
      <c r="F75" s="90"/>
      <c r="G75" s="90"/>
      <c r="H75" s="90"/>
      <c r="I75" s="90"/>
      <c r="J75" s="90"/>
      <c r="K75" s="90"/>
      <c r="L75" s="90"/>
      <c r="M75" s="90"/>
      <c r="N75" s="90"/>
      <c r="O75" s="90"/>
      <c r="P75" s="161"/>
      <c r="S75" s="79"/>
      <c r="U75" s="79"/>
      <c r="V75" s="79"/>
      <c r="W75" s="79"/>
      <c r="X75" s="79"/>
    </row>
    <row r="76" spans="1:24">
      <c r="A76" s="439"/>
      <c r="B76" s="458"/>
      <c r="C76" s="455"/>
      <c r="D76" s="425"/>
      <c r="E76" s="425"/>
      <c r="F76" s="90"/>
      <c r="G76" s="90"/>
      <c r="H76" s="90"/>
      <c r="I76" s="90"/>
      <c r="J76" s="90"/>
      <c r="K76" s="90"/>
      <c r="L76" s="90"/>
      <c r="M76" s="90"/>
      <c r="N76" s="90"/>
      <c r="O76" s="90"/>
      <c r="P76" s="161"/>
      <c r="S76" s="79"/>
      <c r="U76" s="79"/>
      <c r="V76" s="79"/>
      <c r="W76" s="79"/>
      <c r="X76" s="79"/>
    </row>
    <row r="77" spans="1:24">
      <c r="A77" s="439"/>
      <c r="B77" s="458"/>
      <c r="C77" s="455"/>
      <c r="D77" s="425"/>
      <c r="E77" s="425"/>
      <c r="F77" s="90"/>
      <c r="G77" s="90"/>
      <c r="H77" s="90"/>
      <c r="I77" s="90"/>
      <c r="J77" s="90"/>
      <c r="K77" s="90"/>
      <c r="L77" s="90"/>
      <c r="M77" s="90"/>
      <c r="N77" s="90"/>
      <c r="O77" s="90"/>
      <c r="P77" s="161"/>
      <c r="S77" s="79"/>
      <c r="U77" s="79"/>
      <c r="V77" s="79"/>
      <c r="W77" s="79"/>
      <c r="X77" s="79"/>
    </row>
    <row r="78" spans="1:24">
      <c r="A78" s="439"/>
      <c r="B78" s="458"/>
      <c r="C78" s="455"/>
      <c r="D78" s="425"/>
      <c r="E78" s="425"/>
      <c r="F78" s="90"/>
      <c r="G78" s="90"/>
      <c r="H78" s="90"/>
      <c r="I78" s="90"/>
      <c r="J78" s="90"/>
      <c r="K78" s="90"/>
      <c r="L78" s="90"/>
      <c r="M78" s="90"/>
      <c r="N78" s="90"/>
      <c r="O78" s="90"/>
      <c r="P78" s="161"/>
      <c r="S78" s="79"/>
      <c r="U78" s="79"/>
      <c r="V78" s="79"/>
      <c r="W78" s="79"/>
      <c r="X78" s="79"/>
    </row>
    <row r="79" spans="1:24">
      <c r="A79" s="439"/>
      <c r="B79" s="458"/>
      <c r="C79" s="455"/>
      <c r="D79" s="425"/>
      <c r="E79" s="425"/>
      <c r="F79" s="90"/>
      <c r="G79" s="90"/>
      <c r="H79" s="90"/>
      <c r="I79" s="90"/>
      <c r="J79" s="90"/>
      <c r="K79" s="90"/>
      <c r="L79" s="90"/>
      <c r="M79" s="90"/>
      <c r="N79" s="90"/>
      <c r="O79" s="90"/>
      <c r="P79" s="161"/>
      <c r="S79" s="79"/>
      <c r="U79" s="79"/>
      <c r="V79" s="79"/>
      <c r="W79" s="79"/>
      <c r="X79" s="79"/>
    </row>
    <row r="80" spans="1:24">
      <c r="A80" s="439"/>
      <c r="B80" s="458"/>
      <c r="C80" s="455"/>
      <c r="D80" s="425"/>
      <c r="E80" s="425"/>
      <c r="F80" s="90"/>
      <c r="G80" s="90"/>
      <c r="H80" s="90"/>
      <c r="I80" s="90"/>
      <c r="J80" s="90"/>
      <c r="K80" s="90"/>
      <c r="L80" s="90"/>
      <c r="M80" s="90"/>
      <c r="N80" s="90"/>
      <c r="O80" s="90"/>
      <c r="P80" s="161"/>
      <c r="S80" s="79"/>
      <c r="U80" s="79"/>
      <c r="V80" s="79"/>
      <c r="W80" s="79"/>
      <c r="X80" s="79"/>
    </row>
    <row r="81" spans="1:24">
      <c r="A81" s="439"/>
      <c r="B81" s="465"/>
      <c r="C81" s="456"/>
      <c r="D81" s="426"/>
      <c r="E81" s="426"/>
      <c r="F81" s="140"/>
      <c r="G81" s="140"/>
      <c r="H81" s="140"/>
      <c r="I81" s="140"/>
      <c r="J81" s="109"/>
      <c r="K81" s="140"/>
      <c r="L81" s="140"/>
      <c r="M81" s="140"/>
      <c r="N81" s="140"/>
      <c r="O81" s="160"/>
      <c r="P81" s="140"/>
      <c r="S81" s="79"/>
      <c r="U81" s="79"/>
      <c r="V81" s="79"/>
      <c r="W81" s="79"/>
      <c r="X81" s="79"/>
    </row>
    <row r="82" spans="1:24" ht="48" customHeight="1">
      <c r="A82" s="439"/>
      <c r="B82" s="424">
        <v>8</v>
      </c>
      <c r="C82" s="459" t="s">
        <v>282</v>
      </c>
      <c r="D82" s="424">
        <v>8.75</v>
      </c>
      <c r="E82" s="424" t="s">
        <v>39</v>
      </c>
      <c r="F82" s="101" t="s">
        <v>301</v>
      </c>
      <c r="G82" s="101" t="s">
        <v>309</v>
      </c>
      <c r="H82" s="101">
        <v>0</v>
      </c>
      <c r="I82" s="101">
        <v>0</v>
      </c>
      <c r="J82" s="104">
        <v>32</v>
      </c>
      <c r="K82" s="101">
        <v>0</v>
      </c>
      <c r="L82" s="101">
        <v>0</v>
      </c>
      <c r="M82" s="101">
        <v>0</v>
      </c>
      <c r="N82" s="101">
        <v>0</v>
      </c>
      <c r="O82" s="104">
        <f t="shared" ref="O82" si="2">SUM(H82:N82)</f>
        <v>32</v>
      </c>
      <c r="P82" s="108">
        <f>D82*O82</f>
        <v>280</v>
      </c>
      <c r="S82" s="79"/>
      <c r="U82" s="79"/>
      <c r="V82" s="79"/>
      <c r="W82" s="79"/>
      <c r="X82" s="79"/>
    </row>
    <row r="83" spans="1:24">
      <c r="A83" s="439"/>
      <c r="B83" s="425"/>
      <c r="C83" s="460"/>
      <c r="D83" s="425"/>
      <c r="E83" s="425"/>
      <c r="F83" s="101"/>
      <c r="G83" s="101"/>
      <c r="H83" s="101"/>
      <c r="I83" s="101"/>
      <c r="J83" s="104"/>
      <c r="K83" s="101"/>
      <c r="L83" s="101"/>
      <c r="M83" s="101"/>
      <c r="N83" s="101"/>
      <c r="O83" s="104"/>
      <c r="P83" s="108"/>
      <c r="S83" s="79"/>
      <c r="U83" s="79"/>
      <c r="V83" s="79"/>
      <c r="W83" s="79"/>
      <c r="X83" s="79"/>
    </row>
    <row r="84" spans="1:24">
      <c r="A84" s="439"/>
      <c r="B84" s="425"/>
      <c r="C84" s="460"/>
      <c r="D84" s="425"/>
      <c r="E84" s="425"/>
      <c r="F84" s="101"/>
      <c r="G84" s="101"/>
      <c r="H84" s="101"/>
      <c r="I84" s="101"/>
      <c r="J84" s="104"/>
      <c r="K84" s="101"/>
      <c r="L84" s="101"/>
      <c r="M84" s="101"/>
      <c r="N84" s="101"/>
      <c r="O84" s="104"/>
      <c r="P84" s="108"/>
      <c r="S84" s="79"/>
      <c r="U84" s="79"/>
      <c r="V84" s="79"/>
      <c r="W84" s="79"/>
      <c r="X84" s="79"/>
    </row>
    <row r="85" spans="1:24">
      <c r="A85" s="439"/>
      <c r="B85" s="425"/>
      <c r="C85" s="460"/>
      <c r="D85" s="425"/>
      <c r="E85" s="425"/>
      <c r="F85" s="101"/>
      <c r="G85" s="101"/>
      <c r="H85" s="101"/>
      <c r="I85" s="101"/>
      <c r="J85" s="104"/>
      <c r="K85" s="101"/>
      <c r="L85" s="101"/>
      <c r="M85" s="101"/>
      <c r="N85" s="101"/>
      <c r="O85" s="104"/>
      <c r="P85" s="108"/>
      <c r="S85" s="79"/>
      <c r="U85" s="79"/>
      <c r="V85" s="79"/>
      <c r="W85" s="79"/>
      <c r="X85" s="79"/>
    </row>
    <row r="86" spans="1:24">
      <c r="A86" s="439"/>
      <c r="B86" s="426"/>
      <c r="C86" s="461"/>
      <c r="D86" s="426"/>
      <c r="E86" s="426"/>
      <c r="F86" s="101"/>
      <c r="G86" s="101"/>
      <c r="H86" s="101"/>
      <c r="I86" s="101"/>
      <c r="J86" s="104"/>
      <c r="K86" s="101"/>
      <c r="L86" s="101"/>
      <c r="M86" s="101"/>
      <c r="N86" s="101"/>
      <c r="O86" s="104"/>
      <c r="P86" s="108"/>
      <c r="S86" s="79"/>
      <c r="U86" s="79"/>
      <c r="V86" s="79"/>
      <c r="W86" s="79"/>
      <c r="X86" s="79"/>
    </row>
    <row r="87" spans="1:24" ht="30">
      <c r="A87" s="439"/>
      <c r="B87" s="117">
        <v>9</v>
      </c>
      <c r="C87" s="152" t="s">
        <v>321</v>
      </c>
      <c r="D87" s="117">
        <v>28</v>
      </c>
      <c r="E87" s="117" t="s">
        <v>39</v>
      </c>
      <c r="F87" s="101" t="s">
        <v>310</v>
      </c>
      <c r="G87" s="101" t="s">
        <v>297</v>
      </c>
      <c r="H87" s="101">
        <v>0</v>
      </c>
      <c r="I87" s="101">
        <v>0</v>
      </c>
      <c r="J87" s="104">
        <v>0</v>
      </c>
      <c r="K87" s="101">
        <v>0</v>
      </c>
      <c r="L87" s="101">
        <v>89</v>
      </c>
      <c r="M87" s="101">
        <v>0</v>
      </c>
      <c r="N87" s="101">
        <v>0</v>
      </c>
      <c r="O87" s="104">
        <f t="shared" ref="O87:O116" si="3">SUM(H87:N87)</f>
        <v>89</v>
      </c>
      <c r="P87" s="108">
        <f>D87*O87</f>
        <v>2492</v>
      </c>
      <c r="S87" s="79"/>
      <c r="U87" s="79"/>
      <c r="V87" s="79"/>
      <c r="W87" s="79"/>
      <c r="X87" s="79"/>
    </row>
    <row r="88" spans="1:24" ht="63.75" customHeight="1">
      <c r="A88" s="439"/>
      <c r="B88" s="424">
        <v>10</v>
      </c>
      <c r="C88" s="482" t="s">
        <v>311</v>
      </c>
      <c r="D88" s="424">
        <v>2</v>
      </c>
      <c r="E88" s="424" t="s">
        <v>39</v>
      </c>
      <c r="F88" s="101" t="s">
        <v>312</v>
      </c>
      <c r="G88" s="101" t="s">
        <v>309</v>
      </c>
      <c r="H88" s="101">
        <v>64</v>
      </c>
      <c r="I88" s="101">
        <v>0</v>
      </c>
      <c r="J88" s="104">
        <v>0</v>
      </c>
      <c r="K88" s="101">
        <v>0</v>
      </c>
      <c r="L88" s="101">
        <v>0</v>
      </c>
      <c r="M88" s="101">
        <v>0</v>
      </c>
      <c r="N88" s="101">
        <v>0</v>
      </c>
      <c r="O88" s="104">
        <f t="shared" si="3"/>
        <v>64</v>
      </c>
      <c r="P88" s="108">
        <f t="shared" ref="P88:P116" si="4">D88*O88</f>
        <v>128</v>
      </c>
      <c r="S88" s="79"/>
      <c r="U88" s="79"/>
      <c r="V88" s="79"/>
      <c r="W88" s="79"/>
      <c r="X88" s="79"/>
    </row>
    <row r="89" spans="1:24">
      <c r="A89" s="439"/>
      <c r="B89" s="425"/>
      <c r="C89" s="482"/>
      <c r="D89" s="425"/>
      <c r="E89" s="425"/>
      <c r="F89" s="101"/>
      <c r="G89" s="101"/>
      <c r="H89" s="101"/>
      <c r="I89" s="101"/>
      <c r="J89" s="104"/>
      <c r="K89" s="101"/>
      <c r="L89" s="101"/>
      <c r="M89" s="101"/>
      <c r="N89" s="101"/>
      <c r="O89" s="104"/>
      <c r="P89" s="108"/>
      <c r="S89" s="79"/>
      <c r="U89" s="79"/>
      <c r="V89" s="79"/>
      <c r="W89" s="79"/>
      <c r="X89" s="79"/>
    </row>
    <row r="90" spans="1:24">
      <c r="A90" s="439"/>
      <c r="B90" s="425"/>
      <c r="C90" s="482"/>
      <c r="D90" s="425"/>
      <c r="E90" s="425"/>
      <c r="F90" s="101"/>
      <c r="G90" s="101"/>
      <c r="H90" s="101"/>
      <c r="I90" s="101"/>
      <c r="J90" s="104"/>
      <c r="K90" s="101"/>
      <c r="L90" s="101"/>
      <c r="M90" s="101"/>
      <c r="N90" s="101"/>
      <c r="O90" s="104"/>
      <c r="P90" s="108"/>
      <c r="S90" s="79"/>
      <c r="U90" s="79"/>
      <c r="V90" s="79"/>
      <c r="W90" s="79"/>
      <c r="X90" s="79"/>
    </row>
    <row r="91" spans="1:24">
      <c r="A91" s="439"/>
      <c r="B91" s="425"/>
      <c r="C91" s="482"/>
      <c r="D91" s="425"/>
      <c r="E91" s="425"/>
      <c r="F91" s="101"/>
      <c r="G91" s="101"/>
      <c r="H91" s="101"/>
      <c r="I91" s="101"/>
      <c r="J91" s="104"/>
      <c r="K91" s="101"/>
      <c r="L91" s="101"/>
      <c r="M91" s="101"/>
      <c r="N91" s="101"/>
      <c r="O91" s="104"/>
      <c r="P91" s="108"/>
      <c r="S91" s="79"/>
      <c r="U91" s="79"/>
      <c r="V91" s="79"/>
      <c r="W91" s="79"/>
      <c r="X91" s="79"/>
    </row>
    <row r="92" spans="1:24">
      <c r="A92" s="439"/>
      <c r="B92" s="425"/>
      <c r="C92" s="482"/>
      <c r="D92" s="425"/>
      <c r="E92" s="425"/>
      <c r="F92" s="101"/>
      <c r="G92" s="101"/>
      <c r="H92" s="101"/>
      <c r="I92" s="101"/>
      <c r="J92" s="104"/>
      <c r="K92" s="101"/>
      <c r="L92" s="101"/>
      <c r="M92" s="101"/>
      <c r="N92" s="101"/>
      <c r="O92" s="104"/>
      <c r="P92" s="108"/>
      <c r="S92" s="79"/>
      <c r="U92" s="79"/>
      <c r="V92" s="79"/>
      <c r="W92" s="79"/>
      <c r="X92" s="79"/>
    </row>
    <row r="93" spans="1:24">
      <c r="A93" s="439"/>
      <c r="B93" s="425"/>
      <c r="C93" s="482"/>
      <c r="D93" s="425"/>
      <c r="E93" s="425"/>
      <c r="F93" s="101"/>
      <c r="G93" s="101"/>
      <c r="H93" s="101"/>
      <c r="I93" s="101"/>
      <c r="J93" s="104"/>
      <c r="K93" s="101"/>
      <c r="L93" s="101"/>
      <c r="M93" s="101"/>
      <c r="N93" s="101"/>
      <c r="O93" s="104"/>
      <c r="P93" s="108"/>
      <c r="S93" s="79"/>
      <c r="U93" s="79"/>
      <c r="V93" s="79"/>
      <c r="W93" s="79"/>
      <c r="X93" s="79"/>
    </row>
    <row r="94" spans="1:24">
      <c r="A94" s="439"/>
      <c r="B94" s="426"/>
      <c r="C94" s="482"/>
      <c r="D94" s="426"/>
      <c r="E94" s="426"/>
      <c r="F94" s="101"/>
      <c r="G94" s="101"/>
      <c r="H94" s="101"/>
      <c r="I94" s="101"/>
      <c r="J94" s="104"/>
      <c r="K94" s="101"/>
      <c r="L94" s="101"/>
      <c r="M94" s="101"/>
      <c r="N94" s="101"/>
      <c r="O94" s="104"/>
      <c r="P94" s="108"/>
      <c r="S94" s="79"/>
      <c r="U94" s="79"/>
      <c r="V94" s="79"/>
      <c r="W94" s="79"/>
      <c r="X94" s="79"/>
    </row>
    <row r="95" spans="1:24" ht="47.25" customHeight="1">
      <c r="A95" s="439"/>
      <c r="B95" s="424">
        <v>11</v>
      </c>
      <c r="C95" s="459" t="s">
        <v>315</v>
      </c>
      <c r="D95" s="424">
        <v>15</v>
      </c>
      <c r="E95" s="424" t="s">
        <v>39</v>
      </c>
      <c r="F95" s="101" t="s">
        <v>313</v>
      </c>
      <c r="G95" s="101" t="s">
        <v>314</v>
      </c>
      <c r="H95" s="101">
        <v>0</v>
      </c>
      <c r="I95" s="101">
        <v>0</v>
      </c>
      <c r="J95" s="101">
        <v>0</v>
      </c>
      <c r="K95" s="101">
        <v>0</v>
      </c>
      <c r="L95" s="101">
        <v>45</v>
      </c>
      <c r="M95" s="101">
        <v>0</v>
      </c>
      <c r="N95" s="101">
        <v>0</v>
      </c>
      <c r="O95" s="104">
        <f t="shared" si="3"/>
        <v>45</v>
      </c>
      <c r="P95" s="108">
        <f t="shared" si="4"/>
        <v>675</v>
      </c>
      <c r="S95" s="79"/>
      <c r="U95" s="79"/>
      <c r="V95" s="79"/>
      <c r="W95" s="79"/>
      <c r="X95" s="79"/>
    </row>
    <row r="96" spans="1:24">
      <c r="A96" s="439"/>
      <c r="B96" s="425"/>
      <c r="C96" s="460"/>
      <c r="D96" s="425"/>
      <c r="E96" s="425"/>
      <c r="F96" s="101"/>
      <c r="G96" s="101"/>
      <c r="H96" s="95"/>
      <c r="I96" s="95"/>
      <c r="J96" s="95"/>
      <c r="K96" s="95"/>
      <c r="L96" s="95"/>
      <c r="M96" s="95"/>
      <c r="N96" s="95"/>
      <c r="O96" s="85"/>
      <c r="P96" s="81"/>
      <c r="S96" s="79"/>
      <c r="U96" s="79"/>
      <c r="V96" s="79"/>
      <c r="W96" s="79"/>
      <c r="X96" s="79"/>
    </row>
    <row r="97" spans="1:24">
      <c r="A97" s="439"/>
      <c r="B97" s="425"/>
      <c r="C97" s="460"/>
      <c r="D97" s="425"/>
      <c r="E97" s="425"/>
      <c r="F97" s="101"/>
      <c r="G97" s="101"/>
      <c r="H97" s="95"/>
      <c r="I97" s="95"/>
      <c r="J97" s="95"/>
      <c r="K97" s="95"/>
      <c r="L97" s="95"/>
      <c r="M97" s="95"/>
      <c r="N97" s="95"/>
      <c r="O97" s="85"/>
      <c r="P97" s="81"/>
      <c r="S97" s="79"/>
      <c r="U97" s="79"/>
      <c r="V97" s="79"/>
      <c r="W97" s="79"/>
      <c r="X97" s="79"/>
    </row>
    <row r="98" spans="1:24">
      <c r="A98" s="439"/>
      <c r="B98" s="425"/>
      <c r="C98" s="460"/>
      <c r="D98" s="425"/>
      <c r="E98" s="425"/>
      <c r="F98" s="101"/>
      <c r="G98" s="101"/>
      <c r="H98" s="95"/>
      <c r="I98" s="95"/>
      <c r="J98" s="95"/>
      <c r="K98" s="95"/>
      <c r="L98" s="95"/>
      <c r="M98" s="95"/>
      <c r="N98" s="95"/>
      <c r="O98" s="85"/>
      <c r="P98" s="81"/>
      <c r="S98" s="79"/>
      <c r="U98" s="79"/>
      <c r="V98" s="79"/>
      <c r="W98" s="79"/>
      <c r="X98" s="79"/>
    </row>
    <row r="99" spans="1:24">
      <c r="A99" s="439"/>
      <c r="B99" s="425"/>
      <c r="C99" s="460"/>
      <c r="D99" s="425"/>
      <c r="E99" s="425"/>
      <c r="F99" s="101"/>
      <c r="G99" s="101"/>
      <c r="H99" s="95"/>
      <c r="I99" s="95"/>
      <c r="J99" s="95"/>
      <c r="K99" s="95"/>
      <c r="L99" s="95"/>
      <c r="M99" s="95"/>
      <c r="N99" s="95"/>
      <c r="O99" s="85"/>
      <c r="P99" s="81"/>
      <c r="S99" s="79"/>
      <c r="U99" s="79"/>
      <c r="V99" s="79"/>
      <c r="W99" s="79"/>
      <c r="X99" s="79"/>
    </row>
    <row r="100" spans="1:24">
      <c r="A100" s="439"/>
      <c r="B100" s="425"/>
      <c r="C100" s="460"/>
      <c r="D100" s="425"/>
      <c r="E100" s="425"/>
      <c r="F100" s="101"/>
      <c r="G100" s="101"/>
      <c r="H100" s="95"/>
      <c r="I100" s="95"/>
      <c r="J100" s="95"/>
      <c r="K100" s="95"/>
      <c r="L100" s="95"/>
      <c r="M100" s="95"/>
      <c r="N100" s="95"/>
      <c r="O100" s="85"/>
      <c r="P100" s="81"/>
      <c r="S100" s="79"/>
      <c r="U100" s="79"/>
      <c r="V100" s="79"/>
      <c r="W100" s="79"/>
      <c r="X100" s="79"/>
    </row>
    <row r="101" spans="1:24">
      <c r="A101" s="439"/>
      <c r="B101" s="425"/>
      <c r="C101" s="460"/>
      <c r="D101" s="425"/>
      <c r="E101" s="425"/>
      <c r="F101" s="101"/>
      <c r="G101" s="101"/>
      <c r="H101" s="95"/>
      <c r="I101" s="95"/>
      <c r="J101" s="95"/>
      <c r="K101" s="95"/>
      <c r="L101" s="95"/>
      <c r="M101" s="95"/>
      <c r="N101" s="95"/>
      <c r="O101" s="85"/>
      <c r="P101" s="81"/>
      <c r="S101" s="79"/>
      <c r="U101" s="79"/>
      <c r="V101" s="79"/>
      <c r="W101" s="79"/>
      <c r="X101" s="79"/>
    </row>
    <row r="102" spans="1:24">
      <c r="A102" s="439"/>
      <c r="B102" s="425"/>
      <c r="C102" s="460"/>
      <c r="D102" s="425"/>
      <c r="E102" s="425"/>
      <c r="F102" s="101"/>
      <c r="G102" s="101"/>
      <c r="H102" s="95"/>
      <c r="I102" s="95"/>
      <c r="J102" s="95"/>
      <c r="K102" s="95"/>
      <c r="L102" s="95"/>
      <c r="M102" s="95"/>
      <c r="N102" s="95"/>
      <c r="O102" s="85"/>
      <c r="P102" s="81"/>
      <c r="S102" s="79"/>
      <c r="U102" s="79"/>
      <c r="V102" s="79"/>
      <c r="W102" s="79"/>
      <c r="X102" s="79"/>
    </row>
    <row r="103" spans="1:24">
      <c r="A103" s="439"/>
      <c r="B103" s="425"/>
      <c r="C103" s="460"/>
      <c r="D103" s="425"/>
      <c r="E103" s="425"/>
      <c r="F103" s="100"/>
      <c r="G103" s="100"/>
      <c r="H103" s="90"/>
      <c r="I103" s="95"/>
      <c r="J103" s="95"/>
      <c r="K103" s="95"/>
      <c r="L103" s="95"/>
      <c r="M103" s="95"/>
      <c r="N103" s="95"/>
      <c r="O103" s="85"/>
      <c r="P103" s="81"/>
      <c r="S103" s="79"/>
      <c r="U103" s="79"/>
      <c r="V103" s="79"/>
      <c r="W103" s="79"/>
      <c r="X103" s="79"/>
    </row>
    <row r="104" spans="1:24">
      <c r="A104" s="439"/>
      <c r="B104" s="425"/>
      <c r="C104" s="460"/>
      <c r="D104" s="425"/>
      <c r="E104" s="425"/>
      <c r="F104" s="100"/>
      <c r="G104" s="100"/>
      <c r="H104" s="90"/>
      <c r="I104" s="95"/>
      <c r="J104" s="95"/>
      <c r="K104" s="95"/>
      <c r="L104" s="95"/>
      <c r="M104" s="95"/>
      <c r="N104" s="95"/>
      <c r="O104" s="85"/>
      <c r="P104" s="81"/>
      <c r="S104" s="79"/>
      <c r="U104" s="79"/>
      <c r="V104" s="79"/>
      <c r="W104" s="79"/>
      <c r="X104" s="79"/>
    </row>
    <row r="105" spans="1:24">
      <c r="A105" s="439"/>
      <c r="B105" s="426"/>
      <c r="C105" s="461"/>
      <c r="D105" s="426"/>
      <c r="E105" s="426"/>
      <c r="F105" s="100"/>
      <c r="G105" s="100"/>
      <c r="H105" s="90"/>
      <c r="I105" s="95"/>
      <c r="J105" s="95"/>
      <c r="K105" s="95"/>
      <c r="L105" s="95"/>
      <c r="M105" s="95"/>
      <c r="N105" s="95"/>
      <c r="O105" s="85"/>
      <c r="P105" s="81"/>
      <c r="S105" s="79"/>
      <c r="U105" s="79"/>
      <c r="V105" s="79"/>
      <c r="W105" s="79"/>
      <c r="X105" s="79"/>
    </row>
    <row r="106" spans="1:24" ht="30">
      <c r="A106" s="439"/>
      <c r="B106" s="104">
        <v>12</v>
      </c>
      <c r="C106" s="137" t="s">
        <v>322</v>
      </c>
      <c r="D106" s="110">
        <v>0.5</v>
      </c>
      <c r="E106" s="110" t="s">
        <v>40</v>
      </c>
      <c r="F106" s="109" t="s">
        <v>308</v>
      </c>
      <c r="G106" s="109" t="s">
        <v>308</v>
      </c>
      <c r="H106" s="109">
        <v>2</v>
      </c>
      <c r="I106" s="109">
        <v>0</v>
      </c>
      <c r="J106" s="109">
        <v>8</v>
      </c>
      <c r="K106" s="109">
        <v>0</v>
      </c>
      <c r="L106" s="109">
        <v>0</v>
      </c>
      <c r="M106" s="170">
        <v>0</v>
      </c>
      <c r="N106" s="110">
        <v>1</v>
      </c>
      <c r="O106" s="104">
        <f t="shared" si="3"/>
        <v>11</v>
      </c>
      <c r="P106" s="108">
        <f t="shared" si="4"/>
        <v>5.5</v>
      </c>
      <c r="S106" s="79"/>
      <c r="U106" s="79"/>
      <c r="V106" s="79"/>
      <c r="W106" s="79"/>
      <c r="X106" s="79"/>
    </row>
    <row r="107" spans="1:24" ht="66" customHeight="1">
      <c r="A107" s="439"/>
      <c r="B107" s="424">
        <v>13</v>
      </c>
      <c r="C107" s="479" t="s">
        <v>316</v>
      </c>
      <c r="D107" s="424">
        <v>10</v>
      </c>
      <c r="E107" s="424" t="s">
        <v>39</v>
      </c>
      <c r="F107" s="101" t="s">
        <v>317</v>
      </c>
      <c r="G107" s="101" t="s">
        <v>314</v>
      </c>
      <c r="H107" s="101">
        <v>4</v>
      </c>
      <c r="I107" s="101">
        <v>0</v>
      </c>
      <c r="J107" s="104">
        <v>0</v>
      </c>
      <c r="K107" s="101">
        <v>0</v>
      </c>
      <c r="L107" s="101">
        <v>0</v>
      </c>
      <c r="M107" s="101">
        <v>0</v>
      </c>
      <c r="N107" s="101">
        <v>0</v>
      </c>
      <c r="O107" s="104">
        <f t="shared" si="3"/>
        <v>4</v>
      </c>
      <c r="P107" s="108">
        <f t="shared" si="4"/>
        <v>40</v>
      </c>
      <c r="Q107" s="123"/>
      <c r="R107" s="123"/>
      <c r="S107" s="123"/>
      <c r="T107" s="123"/>
      <c r="U107" s="79"/>
      <c r="V107" s="79"/>
      <c r="W107" s="79"/>
      <c r="X107" s="79"/>
    </row>
    <row r="108" spans="1:24">
      <c r="A108" s="439"/>
      <c r="B108" s="425"/>
      <c r="C108" s="480"/>
      <c r="D108" s="425"/>
      <c r="E108" s="425"/>
      <c r="F108" s="101"/>
      <c r="G108" s="101"/>
      <c r="H108" s="101"/>
      <c r="I108" s="101"/>
      <c r="J108" s="104"/>
      <c r="K108" s="101"/>
      <c r="L108" s="101"/>
      <c r="M108" s="101"/>
      <c r="N108" s="101"/>
      <c r="O108" s="104"/>
      <c r="P108" s="108"/>
      <c r="Q108" s="123"/>
      <c r="R108" s="123"/>
      <c r="S108" s="123"/>
      <c r="T108" s="123"/>
      <c r="U108" s="79"/>
      <c r="V108" s="79"/>
      <c r="W108" s="79"/>
      <c r="X108" s="79"/>
    </row>
    <row r="109" spans="1:24" ht="57.75" customHeight="1">
      <c r="A109" s="439"/>
      <c r="B109" s="425"/>
      <c r="C109" s="480"/>
      <c r="D109" s="425"/>
      <c r="E109" s="425"/>
      <c r="F109" s="101"/>
      <c r="G109" s="101"/>
      <c r="H109" s="101"/>
      <c r="I109" s="101"/>
      <c r="J109" s="104"/>
      <c r="K109" s="101"/>
      <c r="L109" s="101"/>
      <c r="M109" s="101"/>
      <c r="N109" s="101"/>
      <c r="O109" s="104"/>
      <c r="P109" s="108"/>
      <c r="Q109" s="123"/>
      <c r="R109" s="123"/>
      <c r="S109" s="123"/>
      <c r="T109" s="123"/>
      <c r="U109" s="79"/>
      <c r="V109" s="79"/>
      <c r="W109" s="79"/>
      <c r="X109" s="79"/>
    </row>
    <row r="110" spans="1:24" ht="30.75" customHeight="1">
      <c r="A110" s="439"/>
      <c r="B110" s="425"/>
      <c r="C110" s="480"/>
      <c r="D110" s="425"/>
      <c r="E110" s="425"/>
      <c r="F110" s="101"/>
      <c r="G110" s="101"/>
      <c r="H110" s="101"/>
      <c r="I110" s="101"/>
      <c r="J110" s="104"/>
      <c r="K110" s="101"/>
      <c r="L110" s="101"/>
      <c r="M110" s="101"/>
      <c r="N110" s="101"/>
      <c r="O110" s="104"/>
      <c r="P110" s="108"/>
      <c r="Q110" s="123"/>
      <c r="R110" s="123"/>
      <c r="S110" s="123"/>
      <c r="T110" s="123"/>
      <c r="U110" s="79"/>
      <c r="V110" s="79"/>
      <c r="W110" s="79"/>
      <c r="X110" s="79"/>
    </row>
    <row r="111" spans="1:24">
      <c r="A111" s="439"/>
      <c r="B111" s="425"/>
      <c r="C111" s="480"/>
      <c r="D111" s="425"/>
      <c r="E111" s="425"/>
      <c r="F111" s="101"/>
      <c r="G111" s="101"/>
      <c r="H111" s="101"/>
      <c r="I111" s="101"/>
      <c r="J111" s="104"/>
      <c r="K111" s="101"/>
      <c r="L111" s="101"/>
      <c r="M111" s="101"/>
      <c r="N111" s="101"/>
      <c r="O111" s="104"/>
      <c r="P111" s="108"/>
      <c r="Q111" s="123"/>
      <c r="R111" s="123"/>
      <c r="S111" s="123"/>
      <c r="T111" s="123"/>
      <c r="U111" s="79"/>
      <c r="V111" s="79"/>
      <c r="W111" s="79"/>
      <c r="X111" s="79"/>
    </row>
    <row r="112" spans="1:24">
      <c r="A112" s="439"/>
      <c r="B112" s="425"/>
      <c r="C112" s="480"/>
      <c r="D112" s="425"/>
      <c r="E112" s="425"/>
      <c r="F112" s="101"/>
      <c r="G112" s="101"/>
      <c r="H112" s="101"/>
      <c r="I112" s="101"/>
      <c r="J112" s="104"/>
      <c r="K112" s="101"/>
      <c r="L112" s="101"/>
      <c r="M112" s="101"/>
      <c r="N112" s="101"/>
      <c r="O112" s="104"/>
      <c r="P112" s="108"/>
      <c r="Q112" s="123"/>
      <c r="R112" s="123"/>
      <c r="S112" s="123"/>
      <c r="T112" s="123"/>
      <c r="U112" s="79"/>
      <c r="V112" s="79"/>
      <c r="W112" s="79"/>
      <c r="X112" s="79"/>
    </row>
    <row r="113" spans="1:24">
      <c r="A113" s="439"/>
      <c r="B113" s="425"/>
      <c r="C113" s="480"/>
      <c r="D113" s="425"/>
      <c r="E113" s="425"/>
      <c r="F113" s="101"/>
      <c r="G113" s="101"/>
      <c r="H113" s="101"/>
      <c r="I113" s="101"/>
      <c r="J113" s="104"/>
      <c r="K113" s="101"/>
      <c r="L113" s="101"/>
      <c r="M113" s="101"/>
      <c r="N113" s="101"/>
      <c r="O113" s="104"/>
      <c r="P113" s="108"/>
      <c r="Q113" s="123"/>
      <c r="R113" s="123"/>
      <c r="S113" s="123"/>
      <c r="T113" s="123"/>
      <c r="U113" s="79"/>
      <c r="V113" s="79"/>
      <c r="W113" s="79"/>
      <c r="X113" s="79"/>
    </row>
    <row r="114" spans="1:24">
      <c r="A114" s="439"/>
      <c r="B114" s="425"/>
      <c r="C114" s="480"/>
      <c r="D114" s="425"/>
      <c r="E114" s="425"/>
      <c r="F114" s="101"/>
      <c r="G114" s="101"/>
      <c r="H114" s="101"/>
      <c r="I114" s="101"/>
      <c r="J114" s="104"/>
      <c r="K114" s="101"/>
      <c r="L114" s="101"/>
      <c r="M114" s="101"/>
      <c r="N114" s="101"/>
      <c r="O114" s="104"/>
      <c r="P114" s="108"/>
      <c r="Q114" s="123"/>
      <c r="R114" s="123"/>
      <c r="S114" s="123"/>
      <c r="T114" s="123"/>
      <c r="U114" s="79"/>
      <c r="V114" s="79"/>
      <c r="W114" s="79"/>
      <c r="X114" s="79"/>
    </row>
    <row r="115" spans="1:24" ht="25.5" customHeight="1">
      <c r="A115" s="439"/>
      <c r="B115" s="425"/>
      <c r="C115" s="481"/>
      <c r="D115" s="426"/>
      <c r="E115" s="426"/>
      <c r="F115" s="101"/>
      <c r="G115" s="101"/>
      <c r="H115" s="101"/>
      <c r="I115" s="101"/>
      <c r="J115" s="104"/>
      <c r="K115" s="101"/>
      <c r="L115" s="101"/>
      <c r="M115" s="101"/>
      <c r="N115" s="101"/>
      <c r="O115" s="104"/>
      <c r="P115" s="108"/>
      <c r="Q115" s="123"/>
      <c r="R115" s="123"/>
      <c r="S115" s="123"/>
      <c r="T115" s="123"/>
      <c r="U115" s="79"/>
      <c r="V115" s="79"/>
      <c r="W115" s="79"/>
      <c r="X115" s="79"/>
    </row>
    <row r="116" spans="1:24" ht="45">
      <c r="A116" s="439"/>
      <c r="B116" s="167">
        <v>14</v>
      </c>
      <c r="C116" s="112" t="s">
        <v>318</v>
      </c>
      <c r="D116" s="104">
        <v>0.5</v>
      </c>
      <c r="E116" s="104" t="s">
        <v>40</v>
      </c>
      <c r="F116" s="109" t="s">
        <v>319</v>
      </c>
      <c r="G116" s="109" t="s">
        <v>319</v>
      </c>
      <c r="H116" s="101">
        <v>1</v>
      </c>
      <c r="I116" s="101">
        <v>0</v>
      </c>
      <c r="J116" s="101">
        <v>18</v>
      </c>
      <c r="K116" s="101">
        <v>0</v>
      </c>
      <c r="L116" s="101">
        <v>1</v>
      </c>
      <c r="M116" s="101">
        <v>0</v>
      </c>
      <c r="N116" s="101">
        <v>0</v>
      </c>
      <c r="O116" s="104">
        <f t="shared" si="3"/>
        <v>20</v>
      </c>
      <c r="P116" s="108">
        <f t="shared" si="4"/>
        <v>10</v>
      </c>
      <c r="Q116" s="123"/>
      <c r="R116" s="123"/>
      <c r="S116" s="123"/>
      <c r="T116" s="123"/>
      <c r="U116" s="79"/>
      <c r="V116" s="79"/>
      <c r="W116" s="79"/>
      <c r="X116" s="79"/>
    </row>
    <row r="117" spans="1:24" s="80" customFormat="1">
      <c r="A117" s="439"/>
      <c r="B117" s="85"/>
      <c r="C117" s="147" t="s">
        <v>293</v>
      </c>
      <c r="D117" s="106">
        <f>SUM(D35:D116)</f>
        <v>96</v>
      </c>
      <c r="E117" s="101"/>
      <c r="F117" s="101"/>
      <c r="G117" s="101"/>
      <c r="H117" s="106">
        <f t="shared" ref="H117:P117" si="5">SUM(H35:H116)</f>
        <v>71</v>
      </c>
      <c r="I117" s="106">
        <f t="shared" si="5"/>
        <v>0</v>
      </c>
      <c r="J117" s="106">
        <f t="shared" si="5"/>
        <v>302</v>
      </c>
      <c r="K117" s="106">
        <f t="shared" si="5"/>
        <v>0</v>
      </c>
      <c r="L117" s="106">
        <f t="shared" si="5"/>
        <v>135</v>
      </c>
      <c r="M117" s="106">
        <f t="shared" si="5"/>
        <v>0</v>
      </c>
      <c r="N117" s="106">
        <f t="shared" si="5"/>
        <v>1</v>
      </c>
      <c r="O117" s="106">
        <f t="shared" si="5"/>
        <v>509</v>
      </c>
      <c r="P117" s="135">
        <f t="shared" si="5"/>
        <v>7464.25</v>
      </c>
    </row>
    <row r="118" spans="1:24" s="80" customFormat="1">
      <c r="A118" s="439"/>
      <c r="B118" s="85"/>
      <c r="C118" s="147" t="s">
        <v>294</v>
      </c>
      <c r="D118" s="135">
        <f>D117+'July 24'!D84</f>
        <v>272</v>
      </c>
      <c r="E118" s="101"/>
      <c r="F118" s="101"/>
      <c r="G118" s="101"/>
      <c r="H118" s="106">
        <f>H117+'July 24'!H84</f>
        <v>214</v>
      </c>
      <c r="I118" s="106">
        <f>I117+'July 24'!I84</f>
        <v>25</v>
      </c>
      <c r="J118" s="106">
        <f>J117+'July 24'!J84</f>
        <v>1981</v>
      </c>
      <c r="K118" s="106">
        <f>K117+'July 24'!K84</f>
        <v>30</v>
      </c>
      <c r="L118" s="106">
        <f>L117+'July 24'!L84</f>
        <v>226</v>
      </c>
      <c r="M118" s="106">
        <f>M117+'July 24'!M84</f>
        <v>0</v>
      </c>
      <c r="N118" s="106">
        <f>N117+'July 24'!N84</f>
        <v>1</v>
      </c>
      <c r="O118" s="106">
        <f>O117+'July 24'!O84</f>
        <v>2477</v>
      </c>
      <c r="P118" s="135">
        <f>P117+'July 24'!P84</f>
        <v>25401</v>
      </c>
    </row>
    <row r="119" spans="1:24" s="94" customFormat="1" ht="64.5" customHeight="1">
      <c r="A119" s="439" t="s">
        <v>20</v>
      </c>
      <c r="B119" s="85"/>
      <c r="C119" s="92"/>
      <c r="D119" s="104"/>
      <c r="E119" s="101"/>
      <c r="F119" s="101"/>
      <c r="G119" s="101"/>
      <c r="H119" s="101"/>
      <c r="I119" s="101"/>
      <c r="J119" s="101"/>
      <c r="K119" s="101"/>
      <c r="L119" s="101"/>
      <c r="M119" s="101"/>
      <c r="N119" s="101"/>
      <c r="O119" s="101"/>
      <c r="P119" s="101"/>
    </row>
    <row r="120" spans="1:24" s="86" customFormat="1" ht="21" customHeight="1">
      <c r="A120" s="439"/>
      <c r="B120" s="85"/>
      <c r="C120" s="147" t="s">
        <v>293</v>
      </c>
      <c r="D120" s="102">
        <f>SUM(D119)</f>
        <v>0</v>
      </c>
      <c r="E120" s="106"/>
      <c r="F120" s="106"/>
      <c r="G120" s="106"/>
      <c r="H120" s="102">
        <f>H119</f>
        <v>0</v>
      </c>
      <c r="I120" s="102">
        <f>I119</f>
        <v>0</v>
      </c>
      <c r="J120" s="102">
        <f t="shared" ref="J120:P120" si="6">J119</f>
        <v>0</v>
      </c>
      <c r="K120" s="102">
        <f t="shared" si="6"/>
        <v>0</v>
      </c>
      <c r="L120" s="102">
        <f t="shared" si="6"/>
        <v>0</v>
      </c>
      <c r="M120" s="102">
        <f t="shared" si="6"/>
        <v>0</v>
      </c>
      <c r="N120" s="102">
        <f t="shared" si="6"/>
        <v>0</v>
      </c>
      <c r="O120" s="102">
        <f t="shared" si="6"/>
        <v>0</v>
      </c>
      <c r="P120" s="107">
        <f t="shared" si="6"/>
        <v>0</v>
      </c>
    </row>
    <row r="121" spans="1:24" s="86" customFormat="1" ht="20.25" customHeight="1">
      <c r="A121" s="439"/>
      <c r="B121" s="85"/>
      <c r="C121" s="147" t="s">
        <v>294</v>
      </c>
      <c r="D121" s="102">
        <f>D120+'July 24'!D87</f>
        <v>0</v>
      </c>
      <c r="E121" s="102"/>
      <c r="F121" s="106"/>
      <c r="G121" s="106"/>
      <c r="H121" s="102">
        <f>H120+'July 24'!H87</f>
        <v>0</v>
      </c>
      <c r="I121" s="102">
        <f>I120+'July 24'!I87</f>
        <v>0</v>
      </c>
      <c r="J121" s="102">
        <f>J120+'July 24'!J87</f>
        <v>0</v>
      </c>
      <c r="K121" s="102">
        <f>K120+'July 24'!K87</f>
        <v>0</v>
      </c>
      <c r="L121" s="102">
        <f>L120+'July 24'!L87</f>
        <v>0</v>
      </c>
      <c r="M121" s="102">
        <f>M120+'July 24'!M87</f>
        <v>0</v>
      </c>
      <c r="N121" s="102">
        <f>N120+'July 24'!N87</f>
        <v>0</v>
      </c>
      <c r="O121" s="102">
        <f>O120+'July 24'!O87</f>
        <v>0</v>
      </c>
      <c r="P121" s="107">
        <f>P120+'July 24'!P87</f>
        <v>0</v>
      </c>
    </row>
    <row r="122" spans="1:24" ht="23.25" customHeight="1">
      <c r="A122" s="436" t="s">
        <v>21</v>
      </c>
      <c r="B122" s="437"/>
      <c r="C122" s="437"/>
      <c r="D122" s="437"/>
      <c r="E122" s="437"/>
      <c r="F122" s="437"/>
      <c r="G122" s="437"/>
      <c r="H122" s="437"/>
      <c r="I122" s="437"/>
      <c r="J122" s="437"/>
      <c r="K122" s="437"/>
      <c r="L122" s="437"/>
      <c r="M122" s="437"/>
      <c r="N122" s="437"/>
      <c r="O122" s="437"/>
      <c r="P122" s="438"/>
      <c r="S122" s="79"/>
      <c r="U122" s="79"/>
      <c r="V122" s="79"/>
      <c r="W122" s="79"/>
      <c r="X122" s="79"/>
    </row>
    <row r="123" spans="1:24" ht="31.5" customHeight="1">
      <c r="A123" s="436" t="s">
        <v>192</v>
      </c>
      <c r="B123" s="437"/>
      <c r="C123" s="437"/>
      <c r="D123" s="437"/>
      <c r="E123" s="437"/>
      <c r="F123" s="437"/>
      <c r="G123" s="437"/>
      <c r="H123" s="437"/>
      <c r="I123" s="437"/>
      <c r="J123" s="437"/>
      <c r="K123" s="437"/>
      <c r="L123" s="437"/>
      <c r="M123" s="437"/>
      <c r="N123" s="437"/>
      <c r="O123" s="437"/>
      <c r="P123" s="438"/>
      <c r="S123" s="79"/>
      <c r="U123" s="79"/>
      <c r="V123" s="79"/>
      <c r="W123" s="79"/>
      <c r="X123" s="79"/>
    </row>
    <row r="124" spans="1:24">
      <c r="A124" s="84"/>
      <c r="B124" s="95"/>
      <c r="C124" s="84"/>
      <c r="D124" s="97"/>
      <c r="E124" s="95"/>
      <c r="F124" s="84"/>
      <c r="G124" s="84"/>
      <c r="H124" s="84"/>
      <c r="I124" s="84"/>
      <c r="J124" s="95"/>
      <c r="K124" s="84"/>
      <c r="L124" s="84"/>
      <c r="M124" s="84"/>
      <c r="N124" s="84"/>
      <c r="O124" s="97"/>
      <c r="P124" s="84"/>
      <c r="Q124" s="84"/>
      <c r="R124" s="84"/>
      <c r="S124" s="95"/>
      <c r="T124" s="84"/>
      <c r="U124" s="96"/>
      <c r="V124" s="162"/>
      <c r="W124" s="97"/>
      <c r="X124" s="95"/>
    </row>
    <row r="125" spans="1:24">
      <c r="A125" s="84"/>
      <c r="B125" s="95"/>
      <c r="C125" s="84"/>
      <c r="D125" s="97"/>
      <c r="E125" s="95"/>
      <c r="F125" s="84"/>
      <c r="G125" s="84"/>
      <c r="H125" s="84"/>
      <c r="I125" s="84"/>
      <c r="J125" s="95"/>
      <c r="K125" s="84"/>
      <c r="L125" s="84"/>
      <c r="M125" s="84"/>
      <c r="N125" s="84"/>
      <c r="O125" s="97"/>
      <c r="P125" s="84"/>
      <c r="Q125" s="84"/>
      <c r="R125" s="84"/>
      <c r="S125" s="95"/>
      <c r="T125" s="84"/>
      <c r="U125" s="96"/>
      <c r="V125" s="162"/>
      <c r="W125" s="97"/>
      <c r="X125" s="95"/>
    </row>
    <row r="126" spans="1:24" s="80" customFormat="1" ht="15" customHeight="1">
      <c r="A126" s="423" t="s">
        <v>18</v>
      </c>
      <c r="B126" s="422" t="s">
        <v>191</v>
      </c>
      <c r="C126" s="422"/>
      <c r="D126" s="422"/>
      <c r="E126" s="422"/>
      <c r="F126" s="422"/>
      <c r="G126" s="422"/>
      <c r="H126" s="422"/>
      <c r="I126" s="422"/>
      <c r="J126" s="422"/>
      <c r="K126" s="422"/>
      <c r="L126" s="422"/>
      <c r="M126" s="422"/>
      <c r="N126" s="118"/>
      <c r="O126" s="119"/>
      <c r="P126" s="118"/>
      <c r="Q126" s="422" t="s">
        <v>13</v>
      </c>
      <c r="R126" s="422"/>
      <c r="S126" s="422"/>
      <c r="T126" s="422"/>
      <c r="U126" s="422"/>
      <c r="V126" s="422"/>
      <c r="W126" s="422"/>
      <c r="X126" s="422"/>
    </row>
    <row r="127" spans="1:24" ht="22.5" customHeight="1">
      <c r="A127" s="423"/>
      <c r="B127" s="422" t="s">
        <v>10</v>
      </c>
      <c r="C127" s="422"/>
      <c r="D127" s="422"/>
      <c r="E127" s="422"/>
      <c r="F127" s="422" t="s">
        <v>11</v>
      </c>
      <c r="G127" s="422"/>
      <c r="H127" s="422"/>
      <c r="I127" s="422" t="s">
        <v>12</v>
      </c>
      <c r="J127" s="422"/>
      <c r="K127" s="422"/>
      <c r="L127" s="422"/>
      <c r="M127" s="422"/>
      <c r="N127" s="422"/>
      <c r="O127" s="422"/>
      <c r="P127" s="98"/>
      <c r="Q127" s="422"/>
      <c r="R127" s="422"/>
      <c r="S127" s="422"/>
      <c r="T127" s="422"/>
      <c r="U127" s="422"/>
      <c r="V127" s="422"/>
      <c r="W127" s="422"/>
      <c r="X127" s="422"/>
    </row>
    <row r="128" spans="1:24">
      <c r="A128" s="423"/>
      <c r="B128" s="422"/>
      <c r="C128" s="422"/>
      <c r="D128" s="422"/>
      <c r="E128" s="422"/>
      <c r="F128" s="422"/>
      <c r="G128" s="422"/>
      <c r="H128" s="422"/>
      <c r="I128" s="422"/>
      <c r="J128" s="422"/>
      <c r="K128" s="422"/>
      <c r="L128" s="422"/>
      <c r="M128" s="422"/>
      <c r="N128" s="422"/>
      <c r="O128" s="422"/>
      <c r="P128" s="98"/>
      <c r="Q128" s="422"/>
      <c r="R128" s="422"/>
      <c r="S128" s="422"/>
      <c r="T128" s="422"/>
      <c r="U128" s="422"/>
      <c r="V128" s="422"/>
      <c r="W128" s="422"/>
      <c r="X128" s="422"/>
    </row>
    <row r="129" spans="1:24" ht="22.5" customHeight="1">
      <c r="A129" s="144">
        <v>1</v>
      </c>
      <c r="B129" s="423">
        <v>2</v>
      </c>
      <c r="C129" s="423"/>
      <c r="D129" s="423"/>
      <c r="E129" s="423"/>
      <c r="F129" s="423">
        <v>3</v>
      </c>
      <c r="G129" s="423"/>
      <c r="H129" s="423"/>
      <c r="I129" s="423">
        <v>4</v>
      </c>
      <c r="J129" s="423"/>
      <c r="K129" s="423"/>
      <c r="L129" s="423"/>
      <c r="M129" s="423"/>
      <c r="N129" s="423"/>
      <c r="O129" s="423"/>
      <c r="P129" s="99"/>
      <c r="Q129" s="422"/>
      <c r="R129" s="422"/>
      <c r="S129" s="422"/>
      <c r="T129" s="422"/>
      <c r="U129" s="422"/>
      <c r="V129" s="422"/>
      <c r="W129" s="422"/>
      <c r="X129" s="422"/>
    </row>
    <row r="130" spans="1:24" ht="45" customHeight="1">
      <c r="A130" s="149">
        <v>1</v>
      </c>
      <c r="B130" s="462" t="s">
        <v>324</v>
      </c>
      <c r="C130" s="463"/>
      <c r="D130" s="463"/>
      <c r="E130" s="464"/>
      <c r="F130" s="101" t="s">
        <v>308</v>
      </c>
      <c r="G130" s="440"/>
      <c r="H130" s="440"/>
      <c r="I130" s="462" t="s">
        <v>306</v>
      </c>
      <c r="J130" s="463"/>
      <c r="K130" s="463"/>
      <c r="L130" s="463"/>
      <c r="M130" s="463"/>
      <c r="N130" s="463"/>
      <c r="O130" s="463"/>
      <c r="P130" s="464"/>
      <c r="Q130" s="418" t="s">
        <v>320</v>
      </c>
      <c r="R130" s="418"/>
      <c r="S130" s="418"/>
      <c r="T130" s="418"/>
      <c r="U130" s="418"/>
      <c r="V130" s="418"/>
      <c r="W130" s="418"/>
      <c r="X130" s="418"/>
    </row>
    <row r="131" spans="1:24" ht="165" customHeight="1">
      <c r="A131" s="148"/>
      <c r="B131" s="417"/>
      <c r="C131" s="417"/>
      <c r="D131" s="417"/>
      <c r="E131" s="417"/>
      <c r="F131" s="96"/>
      <c r="G131" s="420"/>
      <c r="H131" s="420"/>
      <c r="I131" s="420"/>
      <c r="J131" s="420"/>
      <c r="K131" s="420"/>
      <c r="L131" s="420"/>
      <c r="M131" s="420"/>
      <c r="N131" s="420"/>
      <c r="O131" s="420"/>
      <c r="P131" s="420"/>
      <c r="Q131" s="418"/>
      <c r="R131" s="418"/>
      <c r="S131" s="418"/>
      <c r="T131" s="418"/>
      <c r="U131" s="418"/>
      <c r="V131" s="418"/>
      <c r="W131" s="418"/>
      <c r="X131" s="418"/>
    </row>
    <row r="132" spans="1:24">
      <c r="A132" s="166" t="s">
        <v>323</v>
      </c>
    </row>
    <row r="141" spans="1:24">
      <c r="C141" s="150"/>
      <c r="U141" s="79"/>
      <c r="V141" s="79"/>
      <c r="W141" s="79"/>
      <c r="X141" s="79"/>
    </row>
    <row r="142" spans="1:24">
      <c r="U142" s="79"/>
      <c r="V142" s="79"/>
      <c r="W142" s="79"/>
      <c r="X142" s="79"/>
    </row>
  </sheetData>
  <mergeCells count="70">
    <mergeCell ref="A1:P1"/>
    <mergeCell ref="E3:E5"/>
    <mergeCell ref="F3:G3"/>
    <mergeCell ref="H3:O3"/>
    <mergeCell ref="O4:O5"/>
    <mergeCell ref="P4:P5"/>
    <mergeCell ref="L4:M4"/>
    <mergeCell ref="A6:A34"/>
    <mergeCell ref="F4:F5"/>
    <mergeCell ref="G4:G5"/>
    <mergeCell ref="H4:I4"/>
    <mergeCell ref="J4:K4"/>
    <mergeCell ref="B28:B31"/>
    <mergeCell ref="C28:C31"/>
    <mergeCell ref="D28:D31"/>
    <mergeCell ref="E28:E31"/>
    <mergeCell ref="B6:B25"/>
    <mergeCell ref="C6:C25"/>
    <mergeCell ref="D6:D25"/>
    <mergeCell ref="E6:E25"/>
    <mergeCell ref="A3:A5"/>
    <mergeCell ref="B3:B5"/>
    <mergeCell ref="C3:C4"/>
    <mergeCell ref="N4:N5"/>
    <mergeCell ref="C95:C105"/>
    <mergeCell ref="B95:B105"/>
    <mergeCell ref="D95:D105"/>
    <mergeCell ref="E95:E105"/>
    <mergeCell ref="C82:C86"/>
    <mergeCell ref="D82:D86"/>
    <mergeCell ref="E82:E86"/>
    <mergeCell ref="B82:B86"/>
    <mergeCell ref="E88:E94"/>
    <mergeCell ref="E35:E65"/>
    <mergeCell ref="D35:D65"/>
    <mergeCell ref="C35:C65"/>
    <mergeCell ref="B35:B65"/>
    <mergeCell ref="B88:B94"/>
    <mergeCell ref="D3:D5"/>
    <mergeCell ref="I127:O128"/>
    <mergeCell ref="A126:A128"/>
    <mergeCell ref="A119:A121"/>
    <mergeCell ref="A35:A118"/>
    <mergeCell ref="C66:C81"/>
    <mergeCell ref="B66:B81"/>
    <mergeCell ref="D66:D81"/>
    <mergeCell ref="E66:E81"/>
    <mergeCell ref="C88:C94"/>
    <mergeCell ref="D88:D94"/>
    <mergeCell ref="B107:B115"/>
    <mergeCell ref="D107:D115"/>
    <mergeCell ref="E107:E115"/>
    <mergeCell ref="B127:E128"/>
    <mergeCell ref="F127:H128"/>
    <mergeCell ref="A2:P2"/>
    <mergeCell ref="A122:P122"/>
    <mergeCell ref="A123:P123"/>
    <mergeCell ref="Q130:X131"/>
    <mergeCell ref="B131:E131"/>
    <mergeCell ref="G131:H131"/>
    <mergeCell ref="I131:P131"/>
    <mergeCell ref="F129:H129"/>
    <mergeCell ref="I129:O129"/>
    <mergeCell ref="B129:E129"/>
    <mergeCell ref="B130:E130"/>
    <mergeCell ref="G130:H130"/>
    <mergeCell ref="I130:P130"/>
    <mergeCell ref="B126:M126"/>
    <mergeCell ref="Q126:X129"/>
    <mergeCell ref="C107:C115"/>
  </mergeCells>
  <pageMargins left="0.7" right="0.7" top="0.75" bottom="0.75" header="0.3" footer="0.3"/>
  <pageSetup paperSize="9" scale="66" orientation="landscape" r:id="rId1"/>
  <rowBreaks count="3" manualBreakCount="3">
    <brk id="34" max="16383" man="1"/>
    <brk id="65" max="16383" man="1"/>
    <brk id="9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97"/>
  <sheetViews>
    <sheetView topLeftCell="A79" zoomScale="60" zoomScaleNormal="60" workbookViewId="0">
      <selection activeCell="A89" sqref="A89:P89"/>
    </sheetView>
  </sheetViews>
  <sheetFormatPr defaultRowHeight="14.5"/>
  <cols>
    <col min="1" max="1" width="17.26953125" customWidth="1"/>
    <col min="2" max="2" width="7.54296875" customWidth="1"/>
    <col min="3" max="3" width="33.453125" customWidth="1"/>
    <col min="4" max="4" width="11.81640625" customWidth="1"/>
    <col min="5" max="5" width="13.453125" customWidth="1"/>
    <col min="6" max="6" width="17" customWidth="1"/>
    <col min="7" max="7" width="15.453125" customWidth="1"/>
    <col min="8" max="8" width="11.81640625" customWidth="1"/>
    <col min="9" max="9" width="14.26953125" customWidth="1"/>
    <col min="10" max="10" width="14.453125" customWidth="1"/>
    <col min="11" max="11" width="11.81640625" customWidth="1"/>
    <col min="12" max="12" width="12.453125" customWidth="1"/>
    <col min="13" max="14" width="9.7265625" customWidth="1"/>
    <col min="15" max="15" width="12.7265625" customWidth="1"/>
    <col min="16" max="16" width="16.1796875" customWidth="1"/>
    <col min="17" max="17" width="25.453125" customWidth="1"/>
    <col min="18" max="18" width="19.26953125" customWidth="1"/>
    <col min="19" max="19" width="18.26953125" customWidth="1"/>
    <col min="20" max="20" width="18" customWidth="1"/>
    <col min="21" max="21" width="23" customWidth="1"/>
    <col min="22" max="22" width="31.1796875" customWidth="1"/>
    <col min="23" max="23" width="16.7265625" customWidth="1"/>
    <col min="24" max="24" width="23.1796875" customWidth="1"/>
  </cols>
  <sheetData>
    <row r="1" spans="1:16">
      <c r="A1" s="301" t="s">
        <v>544</v>
      </c>
      <c r="B1" s="302"/>
      <c r="C1" s="302"/>
      <c r="D1" s="302"/>
      <c r="E1" s="302"/>
      <c r="F1" s="302"/>
      <c r="G1" s="302"/>
      <c r="H1" s="302"/>
      <c r="I1" s="302"/>
      <c r="J1" s="302"/>
      <c r="K1" s="302"/>
      <c r="L1" s="302"/>
      <c r="M1" s="302"/>
      <c r="N1" s="302"/>
      <c r="O1" s="302"/>
      <c r="P1" s="303"/>
    </row>
    <row r="2" spans="1:16" ht="15">
      <c r="A2" s="395" t="s">
        <v>24</v>
      </c>
      <c r="B2" s="396"/>
      <c r="C2" s="396"/>
      <c r="D2" s="396"/>
      <c r="E2" s="396"/>
      <c r="F2" s="396"/>
      <c r="G2" s="396"/>
      <c r="H2" s="396"/>
      <c r="I2" s="396"/>
      <c r="J2" s="396"/>
      <c r="K2" s="396"/>
      <c r="L2" s="396"/>
      <c r="M2" s="396"/>
      <c r="N2" s="396"/>
      <c r="O2" s="396"/>
      <c r="P2" s="397"/>
    </row>
    <row r="3" spans="1:16" ht="15">
      <c r="A3" s="432" t="s">
        <v>17</v>
      </c>
      <c r="B3" s="431" t="s">
        <v>190</v>
      </c>
      <c r="C3" s="448" t="s">
        <v>19</v>
      </c>
      <c r="D3" s="431" t="s">
        <v>15</v>
      </c>
      <c r="E3" s="431" t="s">
        <v>42</v>
      </c>
      <c r="F3" s="432" t="s">
        <v>0</v>
      </c>
      <c r="G3" s="432"/>
      <c r="H3" s="432" t="s">
        <v>3</v>
      </c>
      <c r="I3" s="432"/>
      <c r="J3" s="432"/>
      <c r="K3" s="432"/>
      <c r="L3" s="432"/>
      <c r="M3" s="432"/>
      <c r="N3" s="432"/>
      <c r="O3" s="432"/>
      <c r="P3" s="93"/>
    </row>
    <row r="4" spans="1:16" ht="15">
      <c r="A4" s="432"/>
      <c r="B4" s="431"/>
      <c r="C4" s="448"/>
      <c r="D4" s="431"/>
      <c r="E4" s="431"/>
      <c r="F4" s="432" t="s">
        <v>1</v>
      </c>
      <c r="G4" s="432" t="s">
        <v>2</v>
      </c>
      <c r="H4" s="432" t="s">
        <v>4</v>
      </c>
      <c r="I4" s="432"/>
      <c r="J4" s="432" t="s">
        <v>7</v>
      </c>
      <c r="K4" s="432"/>
      <c r="L4" s="432" t="s">
        <v>8</v>
      </c>
      <c r="M4" s="432"/>
      <c r="N4" s="431" t="s">
        <v>43</v>
      </c>
      <c r="O4" s="432" t="s">
        <v>9</v>
      </c>
      <c r="P4" s="431" t="s">
        <v>81</v>
      </c>
    </row>
    <row r="5" spans="1:16" ht="15">
      <c r="A5" s="432"/>
      <c r="B5" s="431"/>
      <c r="C5" s="146" t="s">
        <v>10</v>
      </c>
      <c r="D5" s="431"/>
      <c r="E5" s="431"/>
      <c r="F5" s="432"/>
      <c r="G5" s="432"/>
      <c r="H5" s="93" t="s">
        <v>5</v>
      </c>
      <c r="I5" s="93" t="s">
        <v>6</v>
      </c>
      <c r="J5" s="93" t="s">
        <v>5</v>
      </c>
      <c r="K5" s="93" t="s">
        <v>6</v>
      </c>
      <c r="L5" s="93" t="s">
        <v>5</v>
      </c>
      <c r="M5" s="93" t="s">
        <v>6</v>
      </c>
      <c r="N5" s="431"/>
      <c r="O5" s="432"/>
      <c r="P5" s="431"/>
    </row>
    <row r="6" spans="1:16" ht="162" customHeight="1">
      <c r="A6" s="509" t="s">
        <v>79</v>
      </c>
      <c r="B6" s="491">
        <v>1</v>
      </c>
      <c r="C6" s="499" t="s">
        <v>329</v>
      </c>
      <c r="D6" s="491">
        <v>18.75</v>
      </c>
      <c r="E6" s="491" t="s">
        <v>39</v>
      </c>
      <c r="F6" s="500" t="s">
        <v>328</v>
      </c>
      <c r="G6" s="500" t="s">
        <v>326</v>
      </c>
      <c r="H6" s="500">
        <v>0</v>
      </c>
      <c r="I6" s="500">
        <v>0</v>
      </c>
      <c r="J6" s="500">
        <v>119</v>
      </c>
      <c r="K6" s="500">
        <v>0</v>
      </c>
      <c r="L6" s="500">
        <v>0</v>
      </c>
      <c r="M6" s="500">
        <v>0</v>
      </c>
      <c r="N6" s="500">
        <v>0</v>
      </c>
      <c r="O6" s="500">
        <v>119</v>
      </c>
      <c r="P6" s="500">
        <v>2231.25</v>
      </c>
    </row>
    <row r="7" spans="1:16" ht="51" customHeight="1">
      <c r="A7" s="509"/>
      <c r="B7" s="491"/>
      <c r="C7" s="499"/>
      <c r="D7" s="491"/>
      <c r="E7" s="491"/>
      <c r="F7" s="500"/>
      <c r="G7" s="500"/>
      <c r="H7" s="500"/>
      <c r="I7" s="500"/>
      <c r="J7" s="500"/>
      <c r="K7" s="500"/>
      <c r="L7" s="500"/>
      <c r="M7" s="500"/>
      <c r="N7" s="500"/>
      <c r="O7" s="500"/>
      <c r="P7" s="500"/>
    </row>
    <row r="8" spans="1:16" ht="69" customHeight="1">
      <c r="A8" s="509"/>
      <c r="B8" s="491"/>
      <c r="C8" s="499"/>
      <c r="D8" s="491"/>
      <c r="E8" s="491"/>
      <c r="F8" s="500"/>
      <c r="G8" s="500"/>
      <c r="H8" s="500"/>
      <c r="I8" s="500"/>
      <c r="J8" s="500"/>
      <c r="K8" s="500"/>
      <c r="L8" s="500"/>
      <c r="M8" s="500"/>
      <c r="N8" s="500"/>
      <c r="O8" s="500"/>
      <c r="P8" s="500"/>
    </row>
    <row r="9" spans="1:16" ht="45" customHeight="1">
      <c r="A9" s="509"/>
      <c r="B9" s="491"/>
      <c r="C9" s="499"/>
      <c r="D9" s="491"/>
      <c r="E9" s="491"/>
      <c r="F9" s="500"/>
      <c r="G9" s="500"/>
      <c r="H9" s="500"/>
      <c r="I9" s="500"/>
      <c r="J9" s="500"/>
      <c r="K9" s="500"/>
      <c r="L9" s="500"/>
      <c r="M9" s="500"/>
      <c r="N9" s="500"/>
      <c r="O9" s="500"/>
      <c r="P9" s="500"/>
    </row>
    <row r="10" spans="1:16" ht="45" customHeight="1">
      <c r="A10" s="509"/>
      <c r="B10" s="491"/>
      <c r="C10" s="499"/>
      <c r="D10" s="491"/>
      <c r="E10" s="491"/>
      <c r="F10" s="500"/>
      <c r="G10" s="500"/>
      <c r="H10" s="500"/>
      <c r="I10" s="500"/>
      <c r="J10" s="500"/>
      <c r="K10" s="500"/>
      <c r="L10" s="500"/>
      <c r="M10" s="500"/>
      <c r="N10" s="500"/>
      <c r="O10" s="500"/>
      <c r="P10" s="500"/>
    </row>
    <row r="11" spans="1:16" ht="45" customHeight="1">
      <c r="A11" s="509"/>
      <c r="B11" s="491"/>
      <c r="C11" s="499"/>
      <c r="D11" s="491"/>
      <c r="E11" s="491"/>
      <c r="F11" s="500"/>
      <c r="G11" s="500"/>
      <c r="H11" s="500"/>
      <c r="I11" s="500"/>
      <c r="J11" s="500"/>
      <c r="K11" s="500"/>
      <c r="L11" s="500"/>
      <c r="M11" s="500"/>
      <c r="N11" s="500"/>
      <c r="O11" s="500"/>
      <c r="P11" s="500"/>
    </row>
    <row r="12" spans="1:16" ht="45" customHeight="1">
      <c r="A12" s="509"/>
      <c r="B12" s="491"/>
      <c r="C12" s="499"/>
      <c r="D12" s="491"/>
      <c r="E12" s="491"/>
      <c r="F12" s="500"/>
      <c r="G12" s="500"/>
      <c r="H12" s="500"/>
      <c r="I12" s="500"/>
      <c r="J12" s="500"/>
      <c r="K12" s="500"/>
      <c r="L12" s="500"/>
      <c r="M12" s="500"/>
      <c r="N12" s="500"/>
      <c r="O12" s="500"/>
      <c r="P12" s="500"/>
    </row>
    <row r="13" spans="1:16" ht="45" customHeight="1">
      <c r="A13" s="509"/>
      <c r="B13" s="491"/>
      <c r="C13" s="499"/>
      <c r="D13" s="491"/>
      <c r="E13" s="491"/>
      <c r="F13" s="500"/>
      <c r="G13" s="500"/>
      <c r="H13" s="500"/>
      <c r="I13" s="500"/>
      <c r="J13" s="500"/>
      <c r="K13" s="500"/>
      <c r="L13" s="500"/>
      <c r="M13" s="500"/>
      <c r="N13" s="500"/>
      <c r="O13" s="500"/>
      <c r="P13" s="500"/>
    </row>
    <row r="14" spans="1:16" ht="45" customHeight="1">
      <c r="A14" s="509"/>
      <c r="B14" s="491"/>
      <c r="C14" s="499"/>
      <c r="D14" s="491"/>
      <c r="E14" s="491"/>
      <c r="F14" s="500"/>
      <c r="G14" s="500"/>
      <c r="H14" s="500"/>
      <c r="I14" s="500"/>
      <c r="J14" s="500"/>
      <c r="K14" s="500"/>
      <c r="L14" s="500"/>
      <c r="M14" s="500"/>
      <c r="N14" s="500"/>
      <c r="O14" s="500"/>
      <c r="P14" s="500"/>
    </row>
    <row r="15" spans="1:16" ht="45" customHeight="1">
      <c r="A15" s="509"/>
      <c r="B15" s="491"/>
      <c r="C15" s="499"/>
      <c r="D15" s="491"/>
      <c r="E15" s="491"/>
      <c r="F15" s="500"/>
      <c r="G15" s="500"/>
      <c r="H15" s="500"/>
      <c r="I15" s="500"/>
      <c r="J15" s="500"/>
      <c r="K15" s="500"/>
      <c r="L15" s="500"/>
      <c r="M15" s="500"/>
      <c r="N15" s="500"/>
      <c r="O15" s="500"/>
      <c r="P15" s="500"/>
    </row>
    <row r="16" spans="1:16" ht="45" customHeight="1">
      <c r="A16" s="509"/>
      <c r="B16" s="491"/>
      <c r="C16" s="499"/>
      <c r="D16" s="491"/>
      <c r="E16" s="491"/>
      <c r="F16" s="500"/>
      <c r="G16" s="500"/>
      <c r="H16" s="500"/>
      <c r="I16" s="500"/>
      <c r="J16" s="500"/>
      <c r="K16" s="500"/>
      <c r="L16" s="500"/>
      <c r="M16" s="500"/>
      <c r="N16" s="500"/>
      <c r="O16" s="500"/>
      <c r="P16" s="500"/>
    </row>
    <row r="17" spans="1:24" ht="27" customHeight="1">
      <c r="A17" s="509"/>
      <c r="B17" s="491"/>
      <c r="C17" s="491"/>
      <c r="D17" s="491"/>
      <c r="E17" s="491"/>
      <c r="F17" s="491"/>
      <c r="G17" s="491"/>
      <c r="H17" s="491"/>
      <c r="I17" s="491"/>
      <c r="J17" s="491"/>
      <c r="K17" s="491"/>
      <c r="L17" s="491"/>
      <c r="M17" s="491"/>
      <c r="N17" s="491"/>
      <c r="O17" s="491"/>
      <c r="P17" s="491"/>
      <c r="Q17" s="491"/>
      <c r="R17" s="491"/>
      <c r="S17" s="491"/>
      <c r="T17" s="491"/>
      <c r="U17" s="491"/>
      <c r="V17" s="491"/>
      <c r="W17" s="491"/>
      <c r="X17" s="491"/>
    </row>
    <row r="18" spans="1:24" ht="45" customHeight="1">
      <c r="A18" s="509"/>
      <c r="B18" s="490">
        <v>2</v>
      </c>
      <c r="C18" s="489" t="s">
        <v>350</v>
      </c>
      <c r="D18" s="491">
        <v>3.75</v>
      </c>
      <c r="E18" s="497" t="s">
        <v>39</v>
      </c>
      <c r="F18" s="490" t="s">
        <v>351</v>
      </c>
      <c r="G18" s="490" t="s">
        <v>352</v>
      </c>
      <c r="H18" s="494">
        <v>2</v>
      </c>
      <c r="I18" s="494">
        <v>0</v>
      </c>
      <c r="J18" s="494">
        <v>17</v>
      </c>
      <c r="K18" s="494">
        <v>0</v>
      </c>
      <c r="L18" s="494">
        <v>0</v>
      </c>
      <c r="M18" s="494">
        <v>0</v>
      </c>
      <c r="N18" s="494">
        <v>0</v>
      </c>
      <c r="O18" s="494">
        <v>19</v>
      </c>
      <c r="P18" s="496">
        <f>D18*O18</f>
        <v>71.25</v>
      </c>
    </row>
    <row r="19" spans="1:24" ht="45" customHeight="1">
      <c r="A19" s="509"/>
      <c r="B19" s="490"/>
      <c r="C19" s="489"/>
      <c r="D19" s="491"/>
      <c r="E19" s="497"/>
      <c r="F19" s="490"/>
      <c r="G19" s="490"/>
      <c r="H19" s="494"/>
      <c r="I19" s="494"/>
      <c r="J19" s="494"/>
      <c r="K19" s="494"/>
      <c r="L19" s="494"/>
      <c r="M19" s="494"/>
      <c r="N19" s="494"/>
      <c r="O19" s="494"/>
      <c r="P19" s="496"/>
    </row>
    <row r="20" spans="1:24" ht="45" customHeight="1">
      <c r="A20" s="509"/>
      <c r="B20" s="490"/>
      <c r="C20" s="489"/>
      <c r="D20" s="491"/>
      <c r="E20" s="497"/>
      <c r="F20" s="490"/>
      <c r="G20" s="490"/>
      <c r="H20" s="494"/>
      <c r="I20" s="494"/>
      <c r="J20" s="494"/>
      <c r="K20" s="494"/>
      <c r="L20" s="494"/>
      <c r="M20" s="494"/>
      <c r="N20" s="494"/>
      <c r="O20" s="494"/>
      <c r="P20" s="496"/>
    </row>
    <row r="21" spans="1:24" ht="45" customHeight="1">
      <c r="A21" s="509"/>
      <c r="B21" s="490"/>
      <c r="C21" s="489"/>
      <c r="D21" s="491"/>
      <c r="E21" s="497"/>
      <c r="F21" s="490"/>
      <c r="G21" s="490"/>
      <c r="H21" s="494"/>
      <c r="I21" s="494"/>
      <c r="J21" s="494"/>
      <c r="K21" s="494"/>
      <c r="L21" s="494"/>
      <c r="M21" s="494"/>
      <c r="N21" s="494"/>
      <c r="O21" s="494"/>
      <c r="P21" s="496"/>
    </row>
    <row r="22" spans="1:24" ht="45" customHeight="1">
      <c r="A22" s="509"/>
      <c r="B22" s="490"/>
      <c r="C22" s="489"/>
      <c r="D22" s="491"/>
      <c r="E22" s="497"/>
      <c r="F22" s="490"/>
      <c r="G22" s="490"/>
      <c r="H22" s="494"/>
      <c r="I22" s="494"/>
      <c r="J22" s="494"/>
      <c r="K22" s="494"/>
      <c r="L22" s="494"/>
      <c r="M22" s="494"/>
      <c r="N22" s="494"/>
      <c r="O22" s="494"/>
      <c r="P22" s="496"/>
    </row>
    <row r="23" spans="1:24" ht="45" customHeight="1">
      <c r="A23" s="509"/>
      <c r="B23" s="490"/>
      <c r="C23" s="489"/>
      <c r="D23" s="491"/>
      <c r="E23" s="497"/>
      <c r="F23" s="490"/>
      <c r="G23" s="490"/>
      <c r="H23" s="494"/>
      <c r="I23" s="494"/>
      <c r="J23" s="494"/>
      <c r="K23" s="494"/>
      <c r="L23" s="494"/>
      <c r="M23" s="494"/>
      <c r="N23" s="494"/>
      <c r="O23" s="494"/>
      <c r="P23" s="496"/>
    </row>
    <row r="24" spans="1:24" ht="45" customHeight="1">
      <c r="A24" s="509"/>
      <c r="B24" s="491"/>
      <c r="C24" s="491"/>
      <c r="D24" s="491"/>
      <c r="E24" s="491"/>
      <c r="F24" s="491"/>
      <c r="G24" s="491"/>
      <c r="H24" s="491"/>
      <c r="I24" s="491"/>
      <c r="J24" s="491"/>
      <c r="K24" s="491"/>
      <c r="L24" s="491"/>
      <c r="M24" s="491"/>
      <c r="N24" s="491"/>
      <c r="O24" s="491"/>
      <c r="P24" s="491"/>
      <c r="Q24" s="491"/>
      <c r="R24" s="491"/>
      <c r="S24" s="491"/>
      <c r="T24" s="491"/>
      <c r="U24" s="491"/>
      <c r="V24" s="491"/>
      <c r="W24" s="491"/>
      <c r="X24" s="491"/>
    </row>
    <row r="25" spans="1:24" ht="45" customHeight="1">
      <c r="A25" s="509"/>
      <c r="B25" s="491">
        <v>3</v>
      </c>
      <c r="C25" s="510" t="s">
        <v>333</v>
      </c>
      <c r="D25" s="491">
        <v>6.25</v>
      </c>
      <c r="E25" s="491" t="s">
        <v>39</v>
      </c>
      <c r="F25" s="494" t="s">
        <v>325</v>
      </c>
      <c r="G25" s="494" t="s">
        <v>332</v>
      </c>
      <c r="H25" s="494">
        <v>0</v>
      </c>
      <c r="I25" s="494">
        <v>0</v>
      </c>
      <c r="J25" s="494">
        <v>84</v>
      </c>
      <c r="K25" s="494">
        <v>0</v>
      </c>
      <c r="L25" s="494">
        <v>0</v>
      </c>
      <c r="M25" s="494">
        <v>0</v>
      </c>
      <c r="N25" s="494">
        <v>0</v>
      </c>
      <c r="O25" s="494">
        <f>SUM(H25:N25)</f>
        <v>84</v>
      </c>
      <c r="P25" s="496">
        <v>525</v>
      </c>
    </row>
    <row r="26" spans="1:24" ht="45" customHeight="1">
      <c r="A26" s="509"/>
      <c r="B26" s="491"/>
      <c r="C26" s="510"/>
      <c r="D26" s="491"/>
      <c r="E26" s="491"/>
      <c r="F26" s="494"/>
      <c r="G26" s="494"/>
      <c r="H26" s="494"/>
      <c r="I26" s="494"/>
      <c r="J26" s="494"/>
      <c r="K26" s="494"/>
      <c r="L26" s="494"/>
      <c r="M26" s="494"/>
      <c r="N26" s="494"/>
      <c r="O26" s="494"/>
      <c r="P26" s="496"/>
    </row>
    <row r="27" spans="1:24" ht="45" customHeight="1">
      <c r="A27" s="509"/>
      <c r="B27" s="491"/>
      <c r="C27" s="510"/>
      <c r="D27" s="491"/>
      <c r="E27" s="491"/>
      <c r="F27" s="494"/>
      <c r="G27" s="494"/>
      <c r="H27" s="494"/>
      <c r="I27" s="494"/>
      <c r="J27" s="494"/>
      <c r="K27" s="494"/>
      <c r="L27" s="494"/>
      <c r="M27" s="494"/>
      <c r="N27" s="494"/>
      <c r="O27" s="494"/>
      <c r="P27" s="496"/>
    </row>
    <row r="28" spans="1:24" ht="45" customHeight="1">
      <c r="A28" s="509"/>
      <c r="B28" s="491"/>
      <c r="C28" s="510"/>
      <c r="D28" s="491"/>
      <c r="E28" s="491"/>
      <c r="F28" s="494"/>
      <c r="G28" s="494"/>
      <c r="H28" s="494"/>
      <c r="I28" s="494"/>
      <c r="J28" s="494"/>
      <c r="K28" s="494"/>
      <c r="L28" s="494"/>
      <c r="M28" s="494"/>
      <c r="N28" s="494"/>
      <c r="O28" s="494"/>
      <c r="P28" s="496"/>
    </row>
    <row r="29" spans="1:24" ht="45" customHeight="1">
      <c r="A29" s="509"/>
      <c r="B29" s="491"/>
      <c r="C29" s="510"/>
      <c r="D29" s="491"/>
      <c r="E29" s="491"/>
      <c r="F29" s="494"/>
      <c r="G29" s="494"/>
      <c r="H29" s="494"/>
      <c r="I29" s="494"/>
      <c r="J29" s="494"/>
      <c r="K29" s="494"/>
      <c r="L29" s="494"/>
      <c r="M29" s="494"/>
      <c r="N29" s="494"/>
      <c r="O29" s="494"/>
      <c r="P29" s="496"/>
    </row>
    <row r="30" spans="1:24" ht="45" customHeight="1">
      <c r="A30" s="509"/>
      <c r="B30" s="491"/>
      <c r="C30" s="510"/>
      <c r="D30" s="491"/>
      <c r="E30" s="491"/>
      <c r="F30" s="494"/>
      <c r="G30" s="494"/>
      <c r="H30" s="494"/>
      <c r="I30" s="494"/>
      <c r="J30" s="494"/>
      <c r="K30" s="494"/>
      <c r="L30" s="494"/>
      <c r="M30" s="494"/>
      <c r="N30" s="494"/>
      <c r="O30" s="494"/>
      <c r="P30" s="496"/>
    </row>
    <row r="31" spans="1:24" ht="45" customHeight="1">
      <c r="A31" s="509"/>
      <c r="B31" s="491"/>
      <c r="C31" s="510"/>
      <c r="D31" s="491"/>
      <c r="E31" s="491"/>
      <c r="F31" s="494"/>
      <c r="G31" s="494"/>
      <c r="H31" s="494"/>
      <c r="I31" s="494"/>
      <c r="J31" s="494"/>
      <c r="K31" s="494"/>
      <c r="L31" s="494"/>
      <c r="M31" s="494"/>
      <c r="N31" s="494"/>
      <c r="O31" s="494"/>
      <c r="P31" s="496"/>
    </row>
    <row r="32" spans="1:24" ht="45" customHeight="1">
      <c r="A32" s="509"/>
      <c r="B32" s="491"/>
      <c r="C32" s="491"/>
      <c r="D32" s="491"/>
      <c r="E32" s="491"/>
      <c r="F32" s="491"/>
      <c r="G32" s="491"/>
      <c r="H32" s="491"/>
      <c r="I32" s="491"/>
      <c r="J32" s="491"/>
      <c r="K32" s="491"/>
      <c r="L32" s="491"/>
      <c r="M32" s="491"/>
      <c r="N32" s="491"/>
      <c r="O32" s="491"/>
      <c r="P32" s="491"/>
      <c r="Q32" s="491"/>
      <c r="R32" s="491"/>
      <c r="S32" s="491"/>
      <c r="T32" s="491"/>
      <c r="U32" s="491"/>
      <c r="V32" s="491"/>
      <c r="W32" s="491"/>
      <c r="X32" s="491"/>
    </row>
    <row r="33" spans="1:24" ht="59.25" customHeight="1">
      <c r="A33" s="509"/>
      <c r="B33" s="188">
        <v>4</v>
      </c>
      <c r="C33" s="194" t="s">
        <v>341</v>
      </c>
      <c r="D33" s="192">
        <v>0.5</v>
      </c>
      <c r="E33" s="192" t="s">
        <v>342</v>
      </c>
      <c r="F33" s="188" t="s">
        <v>343</v>
      </c>
      <c r="G33" s="188" t="s">
        <v>343</v>
      </c>
      <c r="H33" s="189">
        <v>1</v>
      </c>
      <c r="I33" s="189">
        <v>0</v>
      </c>
      <c r="J33" s="201" t="s">
        <v>362</v>
      </c>
      <c r="K33" s="189">
        <v>0</v>
      </c>
      <c r="L33" s="189">
        <v>0</v>
      </c>
      <c r="M33" s="189">
        <v>0</v>
      </c>
      <c r="N33" s="189">
        <v>0</v>
      </c>
      <c r="O33" s="189">
        <v>45</v>
      </c>
      <c r="P33" s="190">
        <v>22.5</v>
      </c>
    </row>
    <row r="34" spans="1:24" ht="112.5" customHeight="1">
      <c r="A34" s="509"/>
      <c r="B34" s="192">
        <v>5</v>
      </c>
      <c r="C34" s="176" t="s">
        <v>295</v>
      </c>
      <c r="D34" s="104">
        <v>25</v>
      </c>
      <c r="E34" s="104" t="s">
        <v>39</v>
      </c>
      <c r="F34" s="101" t="s">
        <v>325</v>
      </c>
      <c r="G34" s="101" t="s">
        <v>326</v>
      </c>
      <c r="H34" s="101">
        <v>0</v>
      </c>
      <c r="I34" s="101">
        <v>0</v>
      </c>
      <c r="J34" s="101">
        <v>44</v>
      </c>
      <c r="K34" s="101">
        <v>0</v>
      </c>
      <c r="L34" s="101">
        <v>0</v>
      </c>
      <c r="M34" s="101">
        <v>0</v>
      </c>
      <c r="N34" s="145">
        <v>0</v>
      </c>
      <c r="O34" s="145">
        <v>44</v>
      </c>
      <c r="P34" s="108">
        <v>1100</v>
      </c>
    </row>
    <row r="35" spans="1:24" ht="95.25" customHeight="1">
      <c r="A35" s="509"/>
      <c r="B35" s="192">
        <v>6</v>
      </c>
      <c r="C35" s="202" t="s">
        <v>357</v>
      </c>
      <c r="D35" s="104">
        <v>18.75</v>
      </c>
      <c r="E35" s="104" t="s">
        <v>39</v>
      </c>
      <c r="F35" s="101" t="s">
        <v>328</v>
      </c>
      <c r="G35" s="101" t="s">
        <v>326</v>
      </c>
      <c r="H35" s="101">
        <v>0</v>
      </c>
      <c r="I35" s="101">
        <v>0</v>
      </c>
      <c r="J35" s="101">
        <v>55</v>
      </c>
      <c r="K35" s="101">
        <v>0</v>
      </c>
      <c r="L35" s="101">
        <v>0</v>
      </c>
      <c r="M35" s="101">
        <v>0</v>
      </c>
      <c r="N35" s="145">
        <v>0</v>
      </c>
      <c r="O35" s="145">
        <v>55</v>
      </c>
      <c r="P35" s="108">
        <f>D35*O35</f>
        <v>1031.25</v>
      </c>
    </row>
    <row r="36" spans="1:24" ht="95.25" customHeight="1">
      <c r="A36" s="509"/>
      <c r="B36" s="192">
        <v>7</v>
      </c>
      <c r="C36" s="202" t="s">
        <v>358</v>
      </c>
      <c r="D36" s="104">
        <v>18.75</v>
      </c>
      <c r="E36" s="104" t="s">
        <v>39</v>
      </c>
      <c r="F36" s="101" t="s">
        <v>328</v>
      </c>
      <c r="G36" s="101" t="s">
        <v>326</v>
      </c>
      <c r="H36" s="101">
        <v>0</v>
      </c>
      <c r="I36" s="101">
        <v>0</v>
      </c>
      <c r="J36" s="101">
        <v>39</v>
      </c>
      <c r="K36" s="101">
        <v>0</v>
      </c>
      <c r="L36" s="101">
        <v>0</v>
      </c>
      <c r="M36" s="101">
        <v>0</v>
      </c>
      <c r="N36" s="145">
        <v>0</v>
      </c>
      <c r="O36" s="145">
        <v>39</v>
      </c>
      <c r="P36" s="108">
        <f>D36*O36</f>
        <v>731.25</v>
      </c>
    </row>
    <row r="37" spans="1:24" ht="80.25" customHeight="1">
      <c r="A37" s="509"/>
      <c r="B37" s="188">
        <v>8</v>
      </c>
      <c r="C37" s="194" t="s">
        <v>338</v>
      </c>
      <c r="D37" s="192">
        <v>14</v>
      </c>
      <c r="E37" s="192" t="s">
        <v>39</v>
      </c>
      <c r="F37" s="188" t="s">
        <v>339</v>
      </c>
      <c r="G37" s="188" t="s">
        <v>340</v>
      </c>
      <c r="H37" s="189">
        <v>0</v>
      </c>
      <c r="I37" s="189">
        <v>0</v>
      </c>
      <c r="J37" s="189">
        <v>84</v>
      </c>
      <c r="K37" s="189">
        <v>0</v>
      </c>
      <c r="L37" s="189">
        <v>0</v>
      </c>
      <c r="M37" s="189">
        <v>0</v>
      </c>
      <c r="N37" s="189">
        <v>0</v>
      </c>
      <c r="O37" s="189">
        <v>84</v>
      </c>
      <c r="P37" s="190">
        <v>1176</v>
      </c>
    </row>
    <row r="38" spans="1:24" ht="45" customHeight="1">
      <c r="A38" s="509"/>
      <c r="B38" s="23"/>
      <c r="C38" s="176" t="s">
        <v>293</v>
      </c>
      <c r="D38" s="196">
        <f>SUM(D6:D37)</f>
        <v>105.75</v>
      </c>
      <c r="E38" s="196"/>
      <c r="F38" s="197"/>
      <c r="G38" s="197"/>
      <c r="H38" s="196">
        <f>SUM(H6:H37)</f>
        <v>3</v>
      </c>
      <c r="I38" s="196">
        <f>SUM(I6:I34)</f>
        <v>0</v>
      </c>
      <c r="J38" s="196">
        <v>486</v>
      </c>
      <c r="K38" s="196">
        <f>SUM(K6:K34)</f>
        <v>0</v>
      </c>
      <c r="L38" s="196">
        <f>SUM(L6:L36)</f>
        <v>0</v>
      </c>
      <c r="M38" s="196">
        <f>SUM(M6:M34)</f>
        <v>0</v>
      </c>
      <c r="N38" s="196">
        <f>SUM(N6:N34)</f>
        <v>0</v>
      </c>
      <c r="O38" s="196">
        <f>SUM(O6:O37)</f>
        <v>489</v>
      </c>
      <c r="P38" s="177">
        <f>SUM(P6:P37)</f>
        <v>6888.5</v>
      </c>
    </row>
    <row r="39" spans="1:24" ht="62.25" customHeight="1">
      <c r="A39" s="509"/>
      <c r="B39" s="23"/>
      <c r="C39" s="176" t="s">
        <v>294</v>
      </c>
      <c r="D39" s="177">
        <f>D38+'Aug 24'!D34</f>
        <v>313.25</v>
      </c>
      <c r="E39" s="177"/>
      <c r="F39" s="177"/>
      <c r="G39" s="177"/>
      <c r="H39" s="177">
        <f>H38+'Aug 24'!H34</f>
        <v>113</v>
      </c>
      <c r="I39" s="177">
        <f>I38+'Aug 24'!I34</f>
        <v>269</v>
      </c>
      <c r="J39" s="177">
        <f>J38+'Aug 24'!J34</f>
        <v>1875</v>
      </c>
      <c r="K39" s="177">
        <f>K38+'Aug 24'!K34</f>
        <v>318</v>
      </c>
      <c r="L39" s="177">
        <f>L38+'Aug 24'!L34</f>
        <v>6</v>
      </c>
      <c r="M39" s="177">
        <f>M38+'Aug 24'!M34</f>
        <v>20</v>
      </c>
      <c r="N39" s="177">
        <f>N38+'Aug 24'!N34</f>
        <v>14</v>
      </c>
      <c r="O39" s="177">
        <f>O38+'Aug 24'!O34</f>
        <v>2615</v>
      </c>
      <c r="P39" s="177">
        <f>P38+'Aug 24'!P34</f>
        <v>23742.25</v>
      </c>
    </row>
    <row r="40" spans="1:24" ht="36" customHeight="1">
      <c r="A40" s="495" t="s">
        <v>364</v>
      </c>
      <c r="B40" s="495"/>
      <c r="C40" s="495"/>
      <c r="D40" s="495"/>
      <c r="E40" s="495"/>
      <c r="F40" s="495"/>
      <c r="G40" s="495"/>
      <c r="H40" s="495"/>
      <c r="I40" s="495"/>
      <c r="J40" s="495"/>
      <c r="K40" s="495"/>
      <c r="L40" s="495"/>
      <c r="M40" s="495"/>
      <c r="N40" s="495"/>
      <c r="O40" s="495"/>
      <c r="P40" s="495"/>
      <c r="Q40" s="495"/>
      <c r="R40" s="495"/>
      <c r="S40" s="495"/>
      <c r="T40" s="495"/>
      <c r="U40" s="495"/>
      <c r="V40" s="495"/>
      <c r="W40" s="495"/>
      <c r="X40" s="495"/>
    </row>
    <row r="41" spans="1:24" ht="45" customHeight="1">
      <c r="A41" s="501" t="s">
        <v>363</v>
      </c>
      <c r="B41" s="501"/>
      <c r="C41" s="501"/>
      <c r="D41" s="501"/>
      <c r="E41" s="501"/>
      <c r="F41" s="501"/>
      <c r="G41" s="501"/>
      <c r="H41" s="501"/>
      <c r="I41" s="501"/>
      <c r="J41" s="501"/>
      <c r="K41" s="501"/>
      <c r="L41" s="501"/>
      <c r="M41" s="501"/>
      <c r="N41" s="501"/>
      <c r="O41" s="501"/>
      <c r="P41" s="501"/>
      <c r="Q41" s="501"/>
      <c r="R41" s="501"/>
      <c r="S41" s="501"/>
      <c r="T41" s="501"/>
      <c r="U41" s="501"/>
      <c r="V41" s="501"/>
      <c r="W41" s="501"/>
      <c r="X41" s="501"/>
    </row>
    <row r="42" spans="1:24" ht="45" customHeight="1">
      <c r="A42" s="511" t="s">
        <v>361</v>
      </c>
      <c r="B42" s="501">
        <v>1</v>
      </c>
      <c r="C42" s="499" t="s">
        <v>327</v>
      </c>
      <c r="D42" s="491">
        <v>25</v>
      </c>
      <c r="E42" s="491" t="s">
        <v>39</v>
      </c>
      <c r="F42" s="490" t="s">
        <v>325</v>
      </c>
      <c r="G42" s="490" t="s">
        <v>326</v>
      </c>
      <c r="H42" s="490">
        <v>0</v>
      </c>
      <c r="I42" s="490">
        <v>0</v>
      </c>
      <c r="J42" s="490">
        <v>123</v>
      </c>
      <c r="K42" s="490">
        <v>0</v>
      </c>
      <c r="L42" s="490">
        <v>0</v>
      </c>
      <c r="M42" s="490">
        <v>0</v>
      </c>
      <c r="N42" s="490">
        <v>0</v>
      </c>
      <c r="O42" s="490">
        <v>123</v>
      </c>
      <c r="P42" s="496">
        <f>D42*O42</f>
        <v>3075</v>
      </c>
    </row>
    <row r="43" spans="1:24" ht="45" customHeight="1">
      <c r="A43" s="511"/>
      <c r="B43" s="501"/>
      <c r="C43" s="499"/>
      <c r="D43" s="491"/>
      <c r="E43" s="491"/>
      <c r="F43" s="490"/>
      <c r="G43" s="490"/>
      <c r="H43" s="490"/>
      <c r="I43" s="490"/>
      <c r="J43" s="490"/>
      <c r="K43" s="490"/>
      <c r="L43" s="490"/>
      <c r="M43" s="490"/>
      <c r="N43" s="490"/>
      <c r="O43" s="490"/>
      <c r="P43" s="496"/>
    </row>
    <row r="44" spans="1:24" ht="45" customHeight="1">
      <c r="A44" s="511"/>
      <c r="B44" s="501"/>
      <c r="C44" s="499"/>
      <c r="D44" s="491"/>
      <c r="E44" s="491"/>
      <c r="F44" s="490"/>
      <c r="G44" s="490"/>
      <c r="H44" s="490"/>
      <c r="I44" s="490"/>
      <c r="J44" s="490"/>
      <c r="K44" s="490"/>
      <c r="L44" s="490"/>
      <c r="M44" s="490"/>
      <c r="N44" s="490"/>
      <c r="O44" s="490"/>
      <c r="P44" s="496"/>
    </row>
    <row r="45" spans="1:24" ht="45" customHeight="1">
      <c r="A45" s="511"/>
      <c r="B45" s="501"/>
      <c r="C45" s="499"/>
      <c r="D45" s="491"/>
      <c r="E45" s="491"/>
      <c r="F45" s="490"/>
      <c r="G45" s="490"/>
      <c r="H45" s="490"/>
      <c r="I45" s="490"/>
      <c r="J45" s="490"/>
      <c r="K45" s="490"/>
      <c r="L45" s="490"/>
      <c r="M45" s="490"/>
      <c r="N45" s="490"/>
      <c r="O45" s="490"/>
      <c r="P45" s="496"/>
    </row>
    <row r="46" spans="1:24" ht="45" customHeight="1">
      <c r="A46" s="511"/>
      <c r="B46" s="501"/>
      <c r="C46" s="499"/>
      <c r="D46" s="491"/>
      <c r="E46" s="491"/>
      <c r="F46" s="490"/>
      <c r="G46" s="490"/>
      <c r="H46" s="490"/>
      <c r="I46" s="490"/>
      <c r="J46" s="490"/>
      <c r="K46" s="490"/>
      <c r="L46" s="490"/>
      <c r="M46" s="490"/>
      <c r="N46" s="490"/>
      <c r="O46" s="490"/>
      <c r="P46" s="496"/>
    </row>
    <row r="47" spans="1:24" ht="45" customHeight="1">
      <c r="A47" s="511"/>
      <c r="B47" s="501"/>
      <c r="C47" s="499"/>
      <c r="D47" s="491"/>
      <c r="E47" s="491"/>
      <c r="F47" s="490"/>
      <c r="G47" s="490"/>
      <c r="H47" s="490"/>
      <c r="I47" s="490"/>
      <c r="J47" s="490"/>
      <c r="K47" s="490"/>
      <c r="L47" s="490"/>
      <c r="M47" s="490"/>
      <c r="N47" s="490"/>
      <c r="O47" s="490"/>
      <c r="P47" s="496"/>
    </row>
    <row r="48" spans="1:24" ht="45" customHeight="1">
      <c r="A48" s="511"/>
      <c r="B48" s="501"/>
      <c r="C48" s="499"/>
      <c r="D48" s="491"/>
      <c r="E48" s="491"/>
      <c r="F48" s="490"/>
      <c r="G48" s="490"/>
      <c r="H48" s="490"/>
      <c r="I48" s="490"/>
      <c r="J48" s="490"/>
      <c r="K48" s="490"/>
      <c r="L48" s="490"/>
      <c r="M48" s="490"/>
      <c r="N48" s="490"/>
      <c r="O48" s="490"/>
      <c r="P48" s="496"/>
    </row>
    <row r="49" spans="1:16" ht="45" customHeight="1">
      <c r="A49" s="511"/>
      <c r="B49" s="501"/>
      <c r="C49" s="499"/>
      <c r="D49" s="491"/>
      <c r="E49" s="491"/>
      <c r="F49" s="490"/>
      <c r="G49" s="490"/>
      <c r="H49" s="490"/>
      <c r="I49" s="490"/>
      <c r="J49" s="490"/>
      <c r="K49" s="490"/>
      <c r="L49" s="490"/>
      <c r="M49" s="490"/>
      <c r="N49" s="490"/>
      <c r="O49" s="490"/>
      <c r="P49" s="496"/>
    </row>
    <row r="50" spans="1:16" ht="45" customHeight="1">
      <c r="A50" s="511"/>
      <c r="B50" s="501"/>
      <c r="C50" s="499"/>
      <c r="D50" s="491"/>
      <c r="E50" s="491"/>
      <c r="F50" s="490"/>
      <c r="G50" s="490"/>
      <c r="H50" s="490"/>
      <c r="I50" s="490"/>
      <c r="J50" s="490"/>
      <c r="K50" s="490"/>
      <c r="L50" s="490"/>
      <c r="M50" s="490"/>
      <c r="N50" s="490"/>
      <c r="O50" s="490"/>
      <c r="P50" s="496"/>
    </row>
    <row r="51" spans="1:16" ht="45" customHeight="1">
      <c r="A51" s="511"/>
      <c r="B51" s="501"/>
      <c r="C51" s="499"/>
      <c r="D51" s="491"/>
      <c r="E51" s="491"/>
      <c r="F51" s="490"/>
      <c r="G51" s="490"/>
      <c r="H51" s="490"/>
      <c r="I51" s="490"/>
      <c r="J51" s="490"/>
      <c r="K51" s="490"/>
      <c r="L51" s="490"/>
      <c r="M51" s="490"/>
      <c r="N51" s="490"/>
      <c r="O51" s="490"/>
      <c r="P51" s="496"/>
    </row>
    <row r="52" spans="1:16" ht="45" customHeight="1">
      <c r="A52" s="511"/>
      <c r="B52" s="501"/>
      <c r="C52" s="499"/>
      <c r="D52" s="491"/>
      <c r="E52" s="491"/>
      <c r="F52" s="490"/>
      <c r="G52" s="490"/>
      <c r="H52" s="490"/>
      <c r="I52" s="490"/>
      <c r="J52" s="490"/>
      <c r="K52" s="490"/>
      <c r="L52" s="490"/>
      <c r="M52" s="490"/>
      <c r="N52" s="490"/>
      <c r="O52" s="490"/>
      <c r="P52" s="496"/>
    </row>
    <row r="53" spans="1:16" ht="45" customHeight="1">
      <c r="A53" s="511"/>
      <c r="B53" s="501"/>
      <c r="C53" s="499"/>
      <c r="D53" s="491"/>
      <c r="E53" s="491"/>
      <c r="F53" s="490"/>
      <c r="G53" s="490"/>
      <c r="H53" s="490"/>
      <c r="I53" s="490"/>
      <c r="J53" s="490"/>
      <c r="K53" s="490"/>
      <c r="L53" s="490"/>
      <c r="M53" s="490"/>
      <c r="N53" s="490"/>
      <c r="O53" s="490"/>
      <c r="P53" s="496"/>
    </row>
    <row r="54" spans="1:16" ht="45" customHeight="1">
      <c r="A54" s="511"/>
      <c r="B54" s="501"/>
      <c r="C54" s="499"/>
      <c r="D54" s="491"/>
      <c r="E54" s="491"/>
      <c r="F54" s="490"/>
      <c r="G54" s="490"/>
      <c r="H54" s="490"/>
      <c r="I54" s="490"/>
      <c r="J54" s="490"/>
      <c r="K54" s="490"/>
      <c r="L54" s="490"/>
      <c r="M54" s="490"/>
      <c r="N54" s="490"/>
      <c r="O54" s="490"/>
      <c r="P54" s="496"/>
    </row>
    <row r="55" spans="1:16" ht="45" customHeight="1">
      <c r="A55" s="511"/>
      <c r="B55" s="501"/>
      <c r="C55" s="499"/>
      <c r="D55" s="491"/>
      <c r="E55" s="491"/>
      <c r="F55" s="490"/>
      <c r="G55" s="490"/>
      <c r="H55" s="490"/>
      <c r="I55" s="490"/>
      <c r="J55" s="490"/>
      <c r="K55" s="490"/>
      <c r="L55" s="490"/>
      <c r="M55" s="490"/>
      <c r="N55" s="490"/>
      <c r="O55" s="490"/>
      <c r="P55" s="496"/>
    </row>
    <row r="56" spans="1:16" ht="45" customHeight="1">
      <c r="A56" s="511"/>
      <c r="B56" s="501"/>
      <c r="C56" s="499"/>
      <c r="D56" s="491"/>
      <c r="E56" s="491"/>
      <c r="F56" s="490"/>
      <c r="G56" s="490"/>
      <c r="H56" s="490"/>
      <c r="I56" s="490"/>
      <c r="J56" s="490"/>
      <c r="K56" s="490"/>
      <c r="L56" s="490"/>
      <c r="M56" s="490"/>
      <c r="N56" s="490"/>
      <c r="O56" s="490"/>
      <c r="P56" s="496"/>
    </row>
    <row r="57" spans="1:16" ht="45" customHeight="1">
      <c r="A57" s="511"/>
      <c r="B57" s="501"/>
      <c r="C57" s="499"/>
      <c r="D57" s="491"/>
      <c r="E57" s="491"/>
      <c r="F57" s="490"/>
      <c r="G57" s="490"/>
      <c r="H57" s="490"/>
      <c r="I57" s="490"/>
      <c r="J57" s="490"/>
      <c r="K57" s="490"/>
      <c r="L57" s="490"/>
      <c r="M57" s="490"/>
      <c r="N57" s="490"/>
      <c r="O57" s="490"/>
      <c r="P57" s="496"/>
    </row>
    <row r="58" spans="1:16" ht="45" customHeight="1">
      <c r="A58" s="511"/>
      <c r="B58" s="501"/>
      <c r="C58" s="499"/>
      <c r="D58" s="491"/>
      <c r="E58" s="491"/>
      <c r="F58" s="490"/>
      <c r="G58" s="490"/>
      <c r="H58" s="490"/>
      <c r="I58" s="490"/>
      <c r="J58" s="490"/>
      <c r="K58" s="490"/>
      <c r="L58" s="490"/>
      <c r="M58" s="490"/>
      <c r="N58" s="490"/>
      <c r="O58" s="490"/>
      <c r="P58" s="496"/>
    </row>
    <row r="59" spans="1:16" ht="45" customHeight="1">
      <c r="A59" s="511"/>
      <c r="B59" s="501"/>
      <c r="C59" s="499"/>
      <c r="D59" s="491"/>
      <c r="E59" s="491"/>
      <c r="F59" s="490"/>
      <c r="G59" s="490"/>
      <c r="H59" s="490"/>
      <c r="I59" s="490"/>
      <c r="J59" s="490"/>
      <c r="K59" s="490"/>
      <c r="L59" s="490"/>
      <c r="M59" s="490"/>
      <c r="N59" s="490"/>
      <c r="O59" s="490"/>
      <c r="P59" s="496"/>
    </row>
    <row r="60" spans="1:16" ht="87.75" customHeight="1">
      <c r="A60" s="511"/>
      <c r="B60" s="188">
        <v>2</v>
      </c>
      <c r="C60" s="176" t="s">
        <v>334</v>
      </c>
      <c r="D60" s="192">
        <v>1</v>
      </c>
      <c r="E60" s="192" t="s">
        <v>39</v>
      </c>
      <c r="F60" s="189" t="s">
        <v>354</v>
      </c>
      <c r="G60" s="104" t="s">
        <v>354</v>
      </c>
      <c r="H60" s="192">
        <v>8</v>
      </c>
      <c r="I60" s="189">
        <v>0</v>
      </c>
      <c r="J60" s="192">
        <v>22</v>
      </c>
      <c r="K60" s="189">
        <v>0</v>
      </c>
      <c r="L60" s="189">
        <v>4</v>
      </c>
      <c r="M60" s="189">
        <v>0</v>
      </c>
      <c r="N60" s="189">
        <v>0</v>
      </c>
      <c r="O60" s="189">
        <v>34</v>
      </c>
      <c r="P60" s="190">
        <f>D60*O60</f>
        <v>34</v>
      </c>
    </row>
    <row r="61" spans="1:16" ht="16.5" customHeight="1">
      <c r="A61" s="511"/>
      <c r="B61" s="490">
        <v>3</v>
      </c>
      <c r="C61" s="498" t="s">
        <v>335</v>
      </c>
      <c r="D61" s="491">
        <v>3</v>
      </c>
      <c r="E61" s="491" t="s">
        <v>39</v>
      </c>
      <c r="F61" s="493" t="s">
        <v>336</v>
      </c>
      <c r="G61" s="490" t="s">
        <v>337</v>
      </c>
      <c r="H61" s="494">
        <v>4</v>
      </c>
      <c r="I61" s="494">
        <v>0</v>
      </c>
      <c r="J61" s="494">
        <v>11</v>
      </c>
      <c r="K61" s="494">
        <v>0</v>
      </c>
      <c r="L61" s="491">
        <v>0</v>
      </c>
      <c r="M61" s="494">
        <v>0</v>
      </c>
      <c r="N61" s="494">
        <v>8</v>
      </c>
      <c r="O61" s="494">
        <v>23</v>
      </c>
      <c r="P61" s="496">
        <v>69</v>
      </c>
    </row>
    <row r="62" spans="1:16" ht="16.5" customHeight="1">
      <c r="A62" s="511"/>
      <c r="B62" s="490"/>
      <c r="C62" s="498"/>
      <c r="D62" s="491"/>
      <c r="E62" s="491"/>
      <c r="F62" s="493"/>
      <c r="G62" s="490"/>
      <c r="H62" s="494"/>
      <c r="I62" s="494"/>
      <c r="J62" s="494"/>
      <c r="K62" s="494"/>
      <c r="L62" s="491"/>
      <c r="M62" s="494"/>
      <c r="N62" s="494"/>
      <c r="O62" s="494"/>
      <c r="P62" s="496"/>
    </row>
    <row r="63" spans="1:16" ht="16.5" customHeight="1">
      <c r="A63" s="511"/>
      <c r="B63" s="490"/>
      <c r="C63" s="498"/>
      <c r="D63" s="491"/>
      <c r="E63" s="491"/>
      <c r="F63" s="493"/>
      <c r="G63" s="490"/>
      <c r="H63" s="494"/>
      <c r="I63" s="494"/>
      <c r="J63" s="494"/>
      <c r="K63" s="494"/>
      <c r="L63" s="491"/>
      <c r="M63" s="494"/>
      <c r="N63" s="494"/>
      <c r="O63" s="494"/>
      <c r="P63" s="496"/>
    </row>
    <row r="64" spans="1:16" ht="16.5" customHeight="1">
      <c r="A64" s="511"/>
      <c r="B64" s="490"/>
      <c r="C64" s="498"/>
      <c r="D64" s="491"/>
      <c r="E64" s="491"/>
      <c r="F64" s="493"/>
      <c r="G64" s="490"/>
      <c r="H64" s="494"/>
      <c r="I64" s="494"/>
      <c r="J64" s="494"/>
      <c r="K64" s="494"/>
      <c r="L64" s="491"/>
      <c r="M64" s="494"/>
      <c r="N64" s="494"/>
      <c r="O64" s="494"/>
      <c r="P64" s="496"/>
    </row>
    <row r="65" spans="1:16" ht="16.5" customHeight="1">
      <c r="A65" s="511"/>
      <c r="B65" s="490"/>
      <c r="C65" s="498"/>
      <c r="D65" s="491"/>
      <c r="E65" s="491"/>
      <c r="F65" s="493"/>
      <c r="G65" s="490"/>
      <c r="H65" s="494"/>
      <c r="I65" s="494"/>
      <c r="J65" s="494"/>
      <c r="K65" s="494"/>
      <c r="L65" s="491"/>
      <c r="M65" s="494"/>
      <c r="N65" s="494"/>
      <c r="O65" s="494"/>
      <c r="P65" s="496"/>
    </row>
    <row r="66" spans="1:16" ht="54.75" customHeight="1">
      <c r="A66" s="511"/>
      <c r="B66" s="490">
        <v>4</v>
      </c>
      <c r="C66" s="498" t="s">
        <v>344</v>
      </c>
      <c r="D66" s="491">
        <v>0.5</v>
      </c>
      <c r="E66" s="491" t="s">
        <v>342</v>
      </c>
      <c r="F66" s="490" t="s">
        <v>345</v>
      </c>
      <c r="G66" s="490" t="s">
        <v>345</v>
      </c>
      <c r="H66" s="494">
        <v>0</v>
      </c>
      <c r="I66" s="494">
        <v>0</v>
      </c>
      <c r="J66" s="494">
        <v>21</v>
      </c>
      <c r="K66" s="494">
        <v>0</v>
      </c>
      <c r="L66" s="494">
        <v>0</v>
      </c>
      <c r="M66" s="494">
        <v>0</v>
      </c>
      <c r="N66" s="494">
        <v>0</v>
      </c>
      <c r="O66" s="494">
        <v>21</v>
      </c>
      <c r="P66" s="496">
        <v>10.5</v>
      </c>
    </row>
    <row r="67" spans="1:16" ht="53.25" customHeight="1">
      <c r="A67" s="511"/>
      <c r="B67" s="490"/>
      <c r="C67" s="498"/>
      <c r="D67" s="491"/>
      <c r="E67" s="491"/>
      <c r="F67" s="490"/>
      <c r="G67" s="490"/>
      <c r="H67" s="494"/>
      <c r="I67" s="494"/>
      <c r="J67" s="494"/>
      <c r="K67" s="494"/>
      <c r="L67" s="494"/>
      <c r="M67" s="494"/>
      <c r="N67" s="494"/>
      <c r="O67" s="494"/>
      <c r="P67" s="496"/>
    </row>
    <row r="68" spans="1:16" ht="41.25" customHeight="1">
      <c r="A68" s="511"/>
      <c r="B68" s="497">
        <v>5</v>
      </c>
      <c r="C68" s="489" t="s">
        <v>346</v>
      </c>
      <c r="D68" s="497">
        <v>1.5</v>
      </c>
      <c r="E68" s="492" t="s">
        <v>39</v>
      </c>
      <c r="F68" s="492" t="s">
        <v>347</v>
      </c>
      <c r="G68" s="492" t="s">
        <v>337</v>
      </c>
      <c r="H68" s="494">
        <v>0</v>
      </c>
      <c r="I68" s="494">
        <v>0</v>
      </c>
      <c r="J68" s="494">
        <v>45</v>
      </c>
      <c r="K68" s="494">
        <v>0</v>
      </c>
      <c r="L68" s="494">
        <v>0</v>
      </c>
      <c r="M68" s="494">
        <v>0</v>
      </c>
      <c r="N68" s="494">
        <v>0</v>
      </c>
      <c r="O68" s="494">
        <v>45</v>
      </c>
      <c r="P68" s="496">
        <v>67.5</v>
      </c>
    </row>
    <row r="69" spans="1:16" ht="43.5" customHeight="1">
      <c r="A69" s="511"/>
      <c r="B69" s="497"/>
      <c r="C69" s="489"/>
      <c r="D69" s="497"/>
      <c r="E69" s="492"/>
      <c r="F69" s="492"/>
      <c r="G69" s="492"/>
      <c r="H69" s="494"/>
      <c r="I69" s="494"/>
      <c r="J69" s="494"/>
      <c r="K69" s="494"/>
      <c r="L69" s="494"/>
      <c r="M69" s="494"/>
      <c r="N69" s="494"/>
      <c r="O69" s="494"/>
      <c r="P69" s="496"/>
    </row>
    <row r="70" spans="1:16" ht="42.75" customHeight="1">
      <c r="A70" s="511"/>
      <c r="B70" s="188">
        <v>6</v>
      </c>
      <c r="C70" s="191" t="s">
        <v>90</v>
      </c>
      <c r="D70" s="192">
        <v>1</v>
      </c>
      <c r="E70" s="193" t="s">
        <v>39</v>
      </c>
      <c r="F70" s="188" t="s">
        <v>326</v>
      </c>
      <c r="G70" s="188" t="s">
        <v>326</v>
      </c>
      <c r="H70" s="189">
        <v>1</v>
      </c>
      <c r="I70" s="189">
        <v>0</v>
      </c>
      <c r="J70" s="189">
        <v>9</v>
      </c>
      <c r="K70" s="189">
        <v>0</v>
      </c>
      <c r="L70" s="189">
        <v>0</v>
      </c>
      <c r="M70" s="189">
        <v>0</v>
      </c>
      <c r="N70" s="189">
        <v>0</v>
      </c>
      <c r="O70" s="189">
        <v>10</v>
      </c>
      <c r="P70" s="190">
        <v>10</v>
      </c>
    </row>
    <row r="71" spans="1:16" ht="75" customHeight="1">
      <c r="A71" s="511"/>
      <c r="B71" s="490">
        <v>7</v>
      </c>
      <c r="C71" s="489" t="s">
        <v>353</v>
      </c>
      <c r="D71" s="491">
        <v>3.75</v>
      </c>
      <c r="E71" s="492" t="s">
        <v>39</v>
      </c>
      <c r="F71" s="493" t="s">
        <v>396</v>
      </c>
      <c r="G71" s="493" t="s">
        <v>397</v>
      </c>
      <c r="H71" s="494">
        <v>1</v>
      </c>
      <c r="I71" s="494">
        <v>0</v>
      </c>
      <c r="J71" s="494">
        <v>36</v>
      </c>
      <c r="K71" s="494">
        <v>0</v>
      </c>
      <c r="L71" s="494">
        <v>0</v>
      </c>
      <c r="M71" s="494">
        <v>0</v>
      </c>
      <c r="N71" s="494">
        <v>0</v>
      </c>
      <c r="O71" s="494">
        <v>37</v>
      </c>
      <c r="P71" s="496">
        <f>D71*O71</f>
        <v>138.75</v>
      </c>
    </row>
    <row r="72" spans="1:16" ht="42.75" customHeight="1">
      <c r="A72" s="511"/>
      <c r="B72" s="490"/>
      <c r="C72" s="489"/>
      <c r="D72" s="491"/>
      <c r="E72" s="492"/>
      <c r="F72" s="493"/>
      <c r="G72" s="493"/>
      <c r="H72" s="494"/>
      <c r="I72" s="494"/>
      <c r="J72" s="494"/>
      <c r="K72" s="494"/>
      <c r="L72" s="494"/>
      <c r="M72" s="494"/>
      <c r="N72" s="494"/>
      <c r="O72" s="494"/>
      <c r="P72" s="496"/>
    </row>
    <row r="73" spans="1:16" ht="42.75" customHeight="1">
      <c r="A73" s="511"/>
      <c r="B73" s="490"/>
      <c r="C73" s="489"/>
      <c r="D73" s="491"/>
      <c r="E73" s="492"/>
      <c r="F73" s="493"/>
      <c r="G73" s="493"/>
      <c r="H73" s="494"/>
      <c r="I73" s="494"/>
      <c r="J73" s="494"/>
      <c r="K73" s="494"/>
      <c r="L73" s="494"/>
      <c r="M73" s="494"/>
      <c r="N73" s="494"/>
      <c r="O73" s="494"/>
      <c r="P73" s="496"/>
    </row>
    <row r="74" spans="1:16" ht="42.75" customHeight="1">
      <c r="A74" s="511"/>
      <c r="B74" s="490"/>
      <c r="C74" s="489"/>
      <c r="D74" s="491"/>
      <c r="E74" s="492"/>
      <c r="F74" s="493"/>
      <c r="G74" s="493"/>
      <c r="H74" s="494"/>
      <c r="I74" s="494"/>
      <c r="J74" s="494"/>
      <c r="K74" s="494"/>
      <c r="L74" s="494"/>
      <c r="M74" s="494"/>
      <c r="N74" s="494"/>
      <c r="O74" s="494"/>
      <c r="P74" s="496"/>
    </row>
    <row r="75" spans="1:16" ht="42.75" customHeight="1">
      <c r="A75" s="511"/>
      <c r="B75" s="490"/>
      <c r="C75" s="489"/>
      <c r="D75" s="491"/>
      <c r="E75" s="492"/>
      <c r="F75" s="493"/>
      <c r="G75" s="493"/>
      <c r="H75" s="494"/>
      <c r="I75" s="494"/>
      <c r="J75" s="494"/>
      <c r="K75" s="494"/>
      <c r="L75" s="494"/>
      <c r="M75" s="494"/>
      <c r="N75" s="494"/>
      <c r="O75" s="494"/>
      <c r="P75" s="496"/>
    </row>
    <row r="76" spans="1:16" ht="42.75" customHeight="1">
      <c r="A76" s="511"/>
      <c r="B76" s="490">
        <v>8</v>
      </c>
      <c r="C76" s="489" t="s">
        <v>331</v>
      </c>
      <c r="D76" s="491">
        <v>12.5</v>
      </c>
      <c r="E76" s="492" t="s">
        <v>39</v>
      </c>
      <c r="F76" s="490" t="s">
        <v>330</v>
      </c>
      <c r="G76" s="490" t="s">
        <v>326</v>
      </c>
      <c r="H76" s="494">
        <v>0</v>
      </c>
      <c r="I76" s="494">
        <v>0</v>
      </c>
      <c r="J76" s="494">
        <v>0</v>
      </c>
      <c r="K76" s="494">
        <v>0</v>
      </c>
      <c r="L76" s="494">
        <v>39</v>
      </c>
      <c r="M76" s="494">
        <v>0</v>
      </c>
      <c r="N76" s="494">
        <v>0</v>
      </c>
      <c r="O76" s="494">
        <v>39</v>
      </c>
      <c r="P76" s="494">
        <v>487.5</v>
      </c>
    </row>
    <row r="77" spans="1:16" ht="42.75" customHeight="1">
      <c r="A77" s="511"/>
      <c r="B77" s="490"/>
      <c r="C77" s="489"/>
      <c r="D77" s="491"/>
      <c r="E77" s="492"/>
      <c r="F77" s="490"/>
      <c r="G77" s="490"/>
      <c r="H77" s="494"/>
      <c r="I77" s="494"/>
      <c r="J77" s="494"/>
      <c r="K77" s="494"/>
      <c r="L77" s="494"/>
      <c r="M77" s="494"/>
      <c r="N77" s="494"/>
      <c r="O77" s="494"/>
      <c r="P77" s="494"/>
    </row>
    <row r="78" spans="1:16" ht="42.75" customHeight="1">
      <c r="A78" s="511"/>
      <c r="B78" s="490"/>
      <c r="C78" s="489"/>
      <c r="D78" s="491"/>
      <c r="E78" s="492"/>
      <c r="F78" s="490"/>
      <c r="G78" s="490"/>
      <c r="H78" s="494"/>
      <c r="I78" s="494"/>
      <c r="J78" s="494"/>
      <c r="K78" s="494"/>
      <c r="L78" s="494"/>
      <c r="M78" s="494"/>
      <c r="N78" s="494"/>
      <c r="O78" s="494"/>
      <c r="P78" s="494"/>
    </row>
    <row r="79" spans="1:16" ht="42.75" customHeight="1">
      <c r="A79" s="511"/>
      <c r="B79" s="490"/>
      <c r="C79" s="489"/>
      <c r="D79" s="491"/>
      <c r="E79" s="492"/>
      <c r="F79" s="490"/>
      <c r="G79" s="490"/>
      <c r="H79" s="494"/>
      <c r="I79" s="494"/>
      <c r="J79" s="494"/>
      <c r="K79" s="494"/>
      <c r="L79" s="494"/>
      <c r="M79" s="494"/>
      <c r="N79" s="494"/>
      <c r="O79" s="494"/>
      <c r="P79" s="494"/>
    </row>
    <row r="80" spans="1:16" ht="42.75" customHeight="1">
      <c r="A80" s="511"/>
      <c r="B80" s="490"/>
      <c r="C80" s="489"/>
      <c r="D80" s="491"/>
      <c r="E80" s="492"/>
      <c r="F80" s="490"/>
      <c r="G80" s="490"/>
      <c r="H80" s="494"/>
      <c r="I80" s="494"/>
      <c r="J80" s="494"/>
      <c r="K80" s="494"/>
      <c r="L80" s="494"/>
      <c r="M80" s="494"/>
      <c r="N80" s="494"/>
      <c r="O80" s="494"/>
      <c r="P80" s="494"/>
    </row>
    <row r="81" spans="1:24" ht="42.75" customHeight="1">
      <c r="A81" s="511"/>
      <c r="B81" s="490"/>
      <c r="C81" s="489"/>
      <c r="D81" s="491"/>
      <c r="E81" s="492"/>
      <c r="F81" s="490"/>
      <c r="G81" s="490"/>
      <c r="H81" s="494"/>
      <c r="I81" s="494"/>
      <c r="J81" s="494"/>
      <c r="K81" s="494"/>
      <c r="L81" s="494"/>
      <c r="M81" s="494"/>
      <c r="N81" s="494"/>
      <c r="O81" s="494"/>
      <c r="P81" s="494"/>
    </row>
    <row r="82" spans="1:24" ht="42.75" customHeight="1">
      <c r="A82" s="511"/>
      <c r="B82" s="490"/>
      <c r="C82" s="489"/>
      <c r="D82" s="491"/>
      <c r="E82" s="492"/>
      <c r="F82" s="490"/>
      <c r="G82" s="490"/>
      <c r="H82" s="494"/>
      <c r="I82" s="494"/>
      <c r="J82" s="494"/>
      <c r="K82" s="494"/>
      <c r="L82" s="494"/>
      <c r="M82" s="494"/>
      <c r="N82" s="494"/>
      <c r="O82" s="494"/>
      <c r="P82" s="494"/>
    </row>
    <row r="83" spans="1:24" ht="30.75" customHeight="1">
      <c r="A83" s="511"/>
      <c r="B83" s="195"/>
      <c r="C83" s="176" t="s">
        <v>355</v>
      </c>
      <c r="D83" s="186">
        <f>SUM(D42:D82)</f>
        <v>48.25</v>
      </c>
      <c r="E83" s="189"/>
      <c r="F83" s="189"/>
      <c r="G83" s="189"/>
      <c r="H83" s="186">
        <f t="shared" ref="H83:P83" si="0">SUM(H42:H82)</f>
        <v>14</v>
      </c>
      <c r="I83" s="186">
        <f t="shared" si="0"/>
        <v>0</v>
      </c>
      <c r="J83" s="186">
        <f t="shared" si="0"/>
        <v>267</v>
      </c>
      <c r="K83" s="186">
        <f t="shared" si="0"/>
        <v>0</v>
      </c>
      <c r="L83" s="186">
        <f t="shared" si="0"/>
        <v>43</v>
      </c>
      <c r="M83" s="186">
        <f t="shared" si="0"/>
        <v>0</v>
      </c>
      <c r="N83" s="186">
        <f t="shared" si="0"/>
        <v>8</v>
      </c>
      <c r="O83" s="186">
        <f t="shared" si="0"/>
        <v>332</v>
      </c>
      <c r="P83" s="187">
        <f t="shared" si="0"/>
        <v>3892.25</v>
      </c>
    </row>
    <row r="84" spans="1:24" ht="33">
      <c r="A84" s="511"/>
      <c r="B84" s="195"/>
      <c r="C84" s="176" t="s">
        <v>356</v>
      </c>
      <c r="D84" s="187">
        <f>D83+'Aug 24'!D118</f>
        <v>320.25</v>
      </c>
      <c r="E84" s="187"/>
      <c r="F84" s="187"/>
      <c r="G84" s="187"/>
      <c r="H84" s="187">
        <f>H83+'Aug 24'!H118</f>
        <v>228</v>
      </c>
      <c r="I84" s="187">
        <f>I83+'Aug 24'!I118</f>
        <v>25</v>
      </c>
      <c r="J84" s="187">
        <f>J83+'Aug 24'!J118</f>
        <v>2248</v>
      </c>
      <c r="K84" s="187">
        <f>K83+'Aug 24'!K118</f>
        <v>30</v>
      </c>
      <c r="L84" s="187">
        <f>L83+'Aug 24'!L118</f>
        <v>269</v>
      </c>
      <c r="M84" s="187">
        <f>M83+'Aug 24'!M118</f>
        <v>0</v>
      </c>
      <c r="N84" s="187">
        <f>N83+'Aug 24'!N118</f>
        <v>9</v>
      </c>
      <c r="O84" s="187">
        <f>O83+'Aug 24'!O118</f>
        <v>2809</v>
      </c>
      <c r="P84" s="187">
        <f>P83+'Aug 24'!P118</f>
        <v>29293.25</v>
      </c>
    </row>
    <row r="85" spans="1:24" ht="27" customHeight="1">
      <c r="A85" s="499" t="s">
        <v>20</v>
      </c>
      <c r="B85" s="483"/>
      <c r="C85" s="484"/>
      <c r="D85" s="484"/>
      <c r="E85" s="484"/>
      <c r="F85" s="484"/>
      <c r="G85" s="484"/>
      <c r="H85" s="484"/>
      <c r="I85" s="484"/>
      <c r="J85" s="484"/>
      <c r="K85" s="484"/>
      <c r="L85" s="484"/>
      <c r="M85" s="484"/>
      <c r="N85" s="484"/>
      <c r="O85" s="484"/>
      <c r="P85" s="485"/>
    </row>
    <row r="86" spans="1:24" ht="31.5" customHeight="1">
      <c r="A86" s="499"/>
      <c r="B86" s="195"/>
      <c r="C86" s="176" t="s">
        <v>355</v>
      </c>
      <c r="D86" s="196">
        <f>SUM(D85)</f>
        <v>0</v>
      </c>
      <c r="E86" s="197"/>
      <c r="F86" s="197"/>
      <c r="G86" s="197"/>
      <c r="H86" s="196">
        <f>H85</f>
        <v>0</v>
      </c>
      <c r="I86" s="196">
        <f>I85</f>
        <v>0</v>
      </c>
      <c r="J86" s="196">
        <f t="shared" ref="J86:P86" si="1">J85</f>
        <v>0</v>
      </c>
      <c r="K86" s="196">
        <f t="shared" si="1"/>
        <v>0</v>
      </c>
      <c r="L86" s="196">
        <f t="shared" si="1"/>
        <v>0</v>
      </c>
      <c r="M86" s="196">
        <f t="shared" si="1"/>
        <v>0</v>
      </c>
      <c r="N86" s="196">
        <f t="shared" si="1"/>
        <v>0</v>
      </c>
      <c r="O86" s="196">
        <f t="shared" si="1"/>
        <v>0</v>
      </c>
      <c r="P86" s="177">
        <f t="shared" si="1"/>
        <v>0</v>
      </c>
    </row>
    <row r="87" spans="1:24" ht="37.5" customHeight="1">
      <c r="A87" s="499"/>
      <c r="B87" s="195"/>
      <c r="C87" s="176" t="s">
        <v>356</v>
      </c>
      <c r="D87" s="196">
        <f>D86+'July 24'!D87</f>
        <v>0</v>
      </c>
      <c r="E87" s="196"/>
      <c r="F87" s="197"/>
      <c r="G87" s="197"/>
      <c r="H87" s="196">
        <f>H86+'July 24'!H87</f>
        <v>0</v>
      </c>
      <c r="I87" s="196">
        <f>I86+'July 24'!I87</f>
        <v>0</v>
      </c>
      <c r="J87" s="196">
        <f>J86+'July 24'!J87</f>
        <v>0</v>
      </c>
      <c r="K87" s="196">
        <f>K86+'July 24'!K87</f>
        <v>0</v>
      </c>
      <c r="L87" s="196">
        <f>L86+'July 24'!L87</f>
        <v>0</v>
      </c>
      <c r="M87" s="196">
        <f>M86+'July 24'!M87</f>
        <v>0</v>
      </c>
      <c r="N87" s="196">
        <f>N86+'July 24'!N87</f>
        <v>0</v>
      </c>
      <c r="O87" s="196">
        <f>O86+'July 24'!O87</f>
        <v>0</v>
      </c>
      <c r="P87" s="177">
        <f>P86+'July 24'!P87</f>
        <v>0</v>
      </c>
    </row>
    <row r="88" spans="1:24" ht="30" customHeight="1">
      <c r="A88" s="486" t="s">
        <v>21</v>
      </c>
      <c r="B88" s="487"/>
      <c r="C88" s="487"/>
      <c r="D88" s="487"/>
      <c r="E88" s="487"/>
      <c r="F88" s="487"/>
      <c r="G88" s="487"/>
      <c r="H88" s="487"/>
      <c r="I88" s="487"/>
      <c r="J88" s="487"/>
      <c r="K88" s="487"/>
      <c r="L88" s="487"/>
      <c r="M88" s="487"/>
      <c r="N88" s="487"/>
      <c r="O88" s="487"/>
      <c r="P88" s="488"/>
    </row>
    <row r="89" spans="1:24" ht="30" customHeight="1">
      <c r="A89" s="486" t="s">
        <v>192</v>
      </c>
      <c r="B89" s="487"/>
      <c r="C89" s="487"/>
      <c r="D89" s="487"/>
      <c r="E89" s="487"/>
      <c r="F89" s="487"/>
      <c r="G89" s="487"/>
      <c r="H89" s="487"/>
      <c r="I89" s="487"/>
      <c r="J89" s="487"/>
      <c r="K89" s="487"/>
      <c r="L89" s="487"/>
      <c r="M89" s="487"/>
      <c r="N89" s="487"/>
      <c r="O89" s="487"/>
      <c r="P89" s="488"/>
    </row>
    <row r="90" spans="1:24" ht="30" customHeight="1">
      <c r="A90" s="179"/>
      <c r="B90" s="175"/>
      <c r="C90" s="179"/>
      <c r="D90" s="175"/>
      <c r="E90" s="175"/>
      <c r="F90" s="179"/>
      <c r="G90" s="179"/>
      <c r="H90" s="179"/>
      <c r="I90" s="179"/>
      <c r="J90" s="175"/>
      <c r="K90" s="179"/>
      <c r="L90" s="179"/>
      <c r="M90" s="179"/>
      <c r="N90" s="179"/>
      <c r="O90" s="175"/>
      <c r="P90" s="179"/>
      <c r="Q90" s="179"/>
      <c r="R90" s="179"/>
      <c r="S90" s="175"/>
      <c r="T90" s="179"/>
      <c r="U90" s="178"/>
      <c r="V90" s="183"/>
      <c r="W90" s="175"/>
      <c r="X90" s="175"/>
    </row>
    <row r="91" spans="1:24" ht="30" customHeight="1">
      <c r="A91" s="179"/>
      <c r="B91" s="175"/>
      <c r="C91" s="179"/>
      <c r="D91" s="175"/>
      <c r="E91" s="175"/>
      <c r="F91" s="179"/>
      <c r="G91" s="179"/>
      <c r="H91" s="179"/>
      <c r="I91" s="179"/>
      <c r="J91" s="175"/>
      <c r="K91" s="179"/>
      <c r="L91" s="179"/>
      <c r="M91" s="179"/>
      <c r="N91" s="179"/>
      <c r="O91" s="175"/>
      <c r="P91" s="179"/>
      <c r="Q91" s="179"/>
      <c r="R91" s="179"/>
      <c r="S91" s="175"/>
      <c r="T91" s="179"/>
      <c r="U91" s="178"/>
      <c r="V91" s="183"/>
      <c r="W91" s="175"/>
      <c r="X91" s="175"/>
    </row>
    <row r="92" spans="1:24" ht="30" customHeight="1">
      <c r="A92" s="505" t="s">
        <v>18</v>
      </c>
      <c r="B92" s="506" t="s">
        <v>191</v>
      </c>
      <c r="C92" s="506"/>
      <c r="D92" s="506"/>
      <c r="E92" s="506"/>
      <c r="F92" s="506"/>
      <c r="G92" s="506"/>
      <c r="H92" s="506"/>
      <c r="I92" s="506"/>
      <c r="J92" s="506"/>
      <c r="K92" s="506"/>
      <c r="L92" s="506"/>
      <c r="M92" s="506"/>
      <c r="N92" s="180"/>
      <c r="O92" s="185"/>
      <c r="P92" s="180"/>
      <c r="Q92" s="506" t="s">
        <v>13</v>
      </c>
      <c r="R92" s="506"/>
      <c r="S92" s="506"/>
      <c r="T92" s="506"/>
      <c r="U92" s="506"/>
      <c r="V92" s="506"/>
      <c r="W92" s="506"/>
      <c r="X92" s="506"/>
    </row>
    <row r="93" spans="1:24" ht="30" customHeight="1">
      <c r="A93" s="505"/>
      <c r="B93" s="506" t="s">
        <v>10</v>
      </c>
      <c r="C93" s="506"/>
      <c r="D93" s="506"/>
      <c r="E93" s="506"/>
      <c r="F93" s="506" t="s">
        <v>11</v>
      </c>
      <c r="G93" s="506"/>
      <c r="H93" s="506" t="s">
        <v>12</v>
      </c>
      <c r="I93" s="506"/>
      <c r="J93" s="506"/>
      <c r="K93" s="506"/>
      <c r="L93" s="506"/>
      <c r="M93" s="506"/>
      <c r="N93" s="506"/>
      <c r="O93" s="506"/>
      <c r="P93" s="506"/>
      <c r="Q93" s="506"/>
      <c r="R93" s="506"/>
      <c r="S93" s="506"/>
      <c r="T93" s="506"/>
      <c r="U93" s="506"/>
      <c r="V93" s="506"/>
      <c r="W93" s="506"/>
      <c r="X93" s="506"/>
    </row>
    <row r="94" spans="1:24" ht="30" customHeight="1">
      <c r="A94" s="505"/>
      <c r="B94" s="506"/>
      <c r="C94" s="506"/>
      <c r="D94" s="506"/>
      <c r="E94" s="506"/>
      <c r="F94" s="506"/>
      <c r="G94" s="506"/>
      <c r="H94" s="506"/>
      <c r="I94" s="506"/>
      <c r="J94" s="506"/>
      <c r="K94" s="506"/>
      <c r="L94" s="506"/>
      <c r="M94" s="506"/>
      <c r="N94" s="506"/>
      <c r="O94" s="506"/>
      <c r="P94" s="506"/>
      <c r="Q94" s="506"/>
      <c r="R94" s="506"/>
      <c r="S94" s="506"/>
      <c r="T94" s="506"/>
      <c r="U94" s="506"/>
      <c r="V94" s="506"/>
      <c r="W94" s="506"/>
      <c r="X94" s="506"/>
    </row>
    <row r="95" spans="1:24" ht="30" customHeight="1">
      <c r="A95" s="184">
        <v>1</v>
      </c>
      <c r="B95" s="505">
        <v>2</v>
      </c>
      <c r="C95" s="505"/>
      <c r="D95" s="505"/>
      <c r="E95" s="505"/>
      <c r="F95" s="505">
        <v>3</v>
      </c>
      <c r="G95" s="505"/>
      <c r="H95" s="505">
        <v>4</v>
      </c>
      <c r="I95" s="505"/>
      <c r="J95" s="505"/>
      <c r="K95" s="505"/>
      <c r="L95" s="505"/>
      <c r="M95" s="505"/>
      <c r="N95" s="505"/>
      <c r="O95" s="505"/>
      <c r="P95" s="505"/>
      <c r="Q95" s="506"/>
      <c r="R95" s="506"/>
      <c r="S95" s="506"/>
      <c r="T95" s="506"/>
      <c r="U95" s="506"/>
      <c r="V95" s="506"/>
      <c r="W95" s="506"/>
      <c r="X95" s="506"/>
    </row>
    <row r="96" spans="1:24" ht="64.5" customHeight="1">
      <c r="A96" s="198">
        <v>1</v>
      </c>
      <c r="B96" s="502" t="s">
        <v>348</v>
      </c>
      <c r="C96" s="502"/>
      <c r="D96" s="502"/>
      <c r="E96" s="502"/>
      <c r="F96" s="199" t="s">
        <v>328</v>
      </c>
      <c r="G96" s="200" t="s">
        <v>349</v>
      </c>
      <c r="H96" s="507" t="s">
        <v>360</v>
      </c>
      <c r="I96" s="507"/>
      <c r="J96" s="507"/>
      <c r="K96" s="507"/>
      <c r="L96" s="507"/>
      <c r="M96" s="507"/>
      <c r="N96" s="507"/>
      <c r="O96" s="507"/>
      <c r="P96" s="507"/>
      <c r="Q96" s="503"/>
      <c r="R96" s="503"/>
      <c r="S96" s="503"/>
      <c r="T96" s="503"/>
      <c r="U96" s="503"/>
      <c r="V96" s="503"/>
      <c r="W96" s="503"/>
      <c r="X96" s="503"/>
    </row>
    <row r="97" spans="1:24" ht="30" customHeight="1">
      <c r="A97" s="181"/>
      <c r="B97" s="504"/>
      <c r="C97" s="504"/>
      <c r="D97" s="504"/>
      <c r="E97" s="504"/>
      <c r="F97" s="178"/>
      <c r="G97" s="179"/>
      <c r="H97" s="508"/>
      <c r="I97" s="508"/>
      <c r="J97" s="508"/>
      <c r="K97" s="508"/>
      <c r="L97" s="508"/>
      <c r="M97" s="508"/>
      <c r="N97" s="508"/>
      <c r="O97" s="508"/>
      <c r="P97" s="508"/>
      <c r="Q97" s="503"/>
      <c r="R97" s="503"/>
      <c r="S97" s="503"/>
      <c r="T97" s="503"/>
      <c r="U97" s="503"/>
      <c r="V97" s="503"/>
      <c r="W97" s="503"/>
      <c r="X97" s="503"/>
    </row>
  </sheetData>
  <mergeCells count="177">
    <mergeCell ref="I18:I23"/>
    <mergeCell ref="J18:J23"/>
    <mergeCell ref="K18:K23"/>
    <mergeCell ref="L18:L23"/>
    <mergeCell ref="M18:M23"/>
    <mergeCell ref="N18:N23"/>
    <mergeCell ref="O18:O23"/>
    <mergeCell ref="P18:P23"/>
    <mergeCell ref="K42:K59"/>
    <mergeCell ref="L42:L59"/>
    <mergeCell ref="M42:M59"/>
    <mergeCell ref="N42:N59"/>
    <mergeCell ref="O42:O59"/>
    <mergeCell ref="L76:L82"/>
    <mergeCell ref="M76:M82"/>
    <mergeCell ref="N76:N82"/>
    <mergeCell ref="O76:O82"/>
    <mergeCell ref="P76:P82"/>
    <mergeCell ref="C42:C59"/>
    <mergeCell ref="D42:D59"/>
    <mergeCell ref="E42:E59"/>
    <mergeCell ref="F42:F59"/>
    <mergeCell ref="G42:G59"/>
    <mergeCell ref="J42:J59"/>
    <mergeCell ref="P42:P59"/>
    <mergeCell ref="J68:J69"/>
    <mergeCell ref="K68:K69"/>
    <mergeCell ref="L71:L75"/>
    <mergeCell ref="M71:M75"/>
    <mergeCell ref="N71:N75"/>
    <mergeCell ref="O71:O75"/>
    <mergeCell ref="P71:P75"/>
    <mergeCell ref="L68:L69"/>
    <mergeCell ref="M68:M69"/>
    <mergeCell ref="N68:N69"/>
    <mergeCell ref="J76:J82"/>
    <mergeCell ref="K76:K82"/>
    <mergeCell ref="A42:A84"/>
    <mergeCell ref="B76:B82"/>
    <mergeCell ref="C76:C82"/>
    <mergeCell ref="D76:D82"/>
    <mergeCell ref="E76:E82"/>
    <mergeCell ref="F76:F82"/>
    <mergeCell ref="G76:G82"/>
    <mergeCell ref="H76:H82"/>
    <mergeCell ref="I76:I82"/>
    <mergeCell ref="I42:I59"/>
    <mergeCell ref="B66:B67"/>
    <mergeCell ref="C68:C69"/>
    <mergeCell ref="D68:D69"/>
    <mergeCell ref="E68:E69"/>
    <mergeCell ref="F68:F69"/>
    <mergeCell ref="G68:G69"/>
    <mergeCell ref="H68:H69"/>
    <mergeCell ref="K6:K16"/>
    <mergeCell ref="B25:B31"/>
    <mergeCell ref="B32:X32"/>
    <mergeCell ref="P25:P31"/>
    <mergeCell ref="B24:X24"/>
    <mergeCell ref="O4:O5"/>
    <mergeCell ref="P4:P5"/>
    <mergeCell ref="B6:B16"/>
    <mergeCell ref="N25:N31"/>
    <mergeCell ref="O25:O31"/>
    <mergeCell ref="C25:C31"/>
    <mergeCell ref="D25:D31"/>
    <mergeCell ref="E25:E31"/>
    <mergeCell ref="F25:F31"/>
    <mergeCell ref="G25:G31"/>
    <mergeCell ref="H25:H31"/>
    <mergeCell ref="I25:I31"/>
    <mergeCell ref="B18:B23"/>
    <mergeCell ref="C18:C23"/>
    <mergeCell ref="D18:D23"/>
    <mergeCell ref="E18:E23"/>
    <mergeCell ref="F18:F23"/>
    <mergeCell ref="G18:G23"/>
    <mergeCell ref="H18:H23"/>
    <mergeCell ref="A3:A5"/>
    <mergeCell ref="B3:B5"/>
    <mergeCell ref="C3:C4"/>
    <mergeCell ref="D3:D5"/>
    <mergeCell ref="E3:E5"/>
    <mergeCell ref="F3:G3"/>
    <mergeCell ref="H3:O3"/>
    <mergeCell ref="L4:M4"/>
    <mergeCell ref="H4:I4"/>
    <mergeCell ref="J4:K4"/>
    <mergeCell ref="F4:F5"/>
    <mergeCell ref="G4:G5"/>
    <mergeCell ref="N4:N5"/>
    <mergeCell ref="B96:E96"/>
    <mergeCell ref="Q96:X97"/>
    <mergeCell ref="B97:E97"/>
    <mergeCell ref="A92:A94"/>
    <mergeCell ref="B92:M92"/>
    <mergeCell ref="Q92:X95"/>
    <mergeCell ref="B93:E94"/>
    <mergeCell ref="B95:E95"/>
    <mergeCell ref="F93:G94"/>
    <mergeCell ref="H93:P94"/>
    <mergeCell ref="F95:G95"/>
    <mergeCell ref="H95:P95"/>
    <mergeCell ref="H96:P96"/>
    <mergeCell ref="H97:P97"/>
    <mergeCell ref="A85:A87"/>
    <mergeCell ref="L6:L16"/>
    <mergeCell ref="M6:M16"/>
    <mergeCell ref="N6:N16"/>
    <mergeCell ref="O6:O16"/>
    <mergeCell ref="P6:P16"/>
    <mergeCell ref="H6:H16"/>
    <mergeCell ref="I6:I16"/>
    <mergeCell ref="J6:J16"/>
    <mergeCell ref="J25:J31"/>
    <mergeCell ref="K25:K31"/>
    <mergeCell ref="F6:F16"/>
    <mergeCell ref="G6:G16"/>
    <mergeCell ref="B17:X17"/>
    <mergeCell ref="C6:C16"/>
    <mergeCell ref="D6:D16"/>
    <mergeCell ref="E6:E16"/>
    <mergeCell ref="L25:L31"/>
    <mergeCell ref="M25:M31"/>
    <mergeCell ref="A41:X41"/>
    <mergeCell ref="C61:C65"/>
    <mergeCell ref="B61:B65"/>
    <mergeCell ref="B42:B59"/>
    <mergeCell ref="A6:A39"/>
    <mergeCell ref="O66:O67"/>
    <mergeCell ref="P66:P67"/>
    <mergeCell ref="D61:D65"/>
    <mergeCell ref="J61:J65"/>
    <mergeCell ref="K61:K65"/>
    <mergeCell ref="L61:L65"/>
    <mergeCell ref="M61:M65"/>
    <mergeCell ref="E61:E65"/>
    <mergeCell ref="F61:F65"/>
    <mergeCell ref="G61:G65"/>
    <mergeCell ref="H61:H65"/>
    <mergeCell ref="I61:I65"/>
    <mergeCell ref="C66:C67"/>
    <mergeCell ref="K66:K67"/>
    <mergeCell ref="L66:L67"/>
    <mergeCell ref="M66:M67"/>
    <mergeCell ref="N66:N67"/>
    <mergeCell ref="D66:D67"/>
    <mergeCell ref="E66:E67"/>
    <mergeCell ref="F66:F67"/>
    <mergeCell ref="G66:G67"/>
    <mergeCell ref="H66:H67"/>
    <mergeCell ref="J66:J67"/>
    <mergeCell ref="I66:I67"/>
    <mergeCell ref="B85:P85"/>
    <mergeCell ref="A1:P1"/>
    <mergeCell ref="A2:P2"/>
    <mergeCell ref="A88:P88"/>
    <mergeCell ref="A89:P89"/>
    <mergeCell ref="C71:C75"/>
    <mergeCell ref="B71:B75"/>
    <mergeCell ref="D71:D75"/>
    <mergeCell ref="E71:E75"/>
    <mergeCell ref="F71:F75"/>
    <mergeCell ref="G71:G75"/>
    <mergeCell ref="H71:H75"/>
    <mergeCell ref="I71:I75"/>
    <mergeCell ref="J71:J75"/>
    <mergeCell ref="K71:K75"/>
    <mergeCell ref="A40:X40"/>
    <mergeCell ref="O68:O69"/>
    <mergeCell ref="P68:P69"/>
    <mergeCell ref="B68:B69"/>
    <mergeCell ref="I68:I69"/>
    <mergeCell ref="N61:N65"/>
    <mergeCell ref="O61:O65"/>
    <mergeCell ref="P61:P65"/>
    <mergeCell ref="H42:H59"/>
  </mergeCells>
  <pageMargins left="0.25" right="0.25" top="0.75" bottom="0.75" header="0.3" footer="0.3"/>
  <pageSetup paperSize="9" scale="3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123"/>
  <sheetViews>
    <sheetView topLeftCell="A7" zoomScale="60" zoomScaleNormal="60" workbookViewId="0">
      <selection activeCell="X115" sqref="Q114:X115"/>
    </sheetView>
  </sheetViews>
  <sheetFormatPr defaultRowHeight="14.5"/>
  <cols>
    <col min="1" max="1" width="17.26953125" customWidth="1"/>
    <col min="2" max="2" width="7.54296875" customWidth="1"/>
    <col min="3" max="3" width="33.453125" customWidth="1"/>
    <col min="4" max="4" width="11.81640625" customWidth="1"/>
    <col min="5" max="5" width="13.453125" customWidth="1"/>
    <col min="6" max="6" width="17.1796875" customWidth="1"/>
    <col min="7" max="7" width="16.54296875" customWidth="1"/>
    <col min="8" max="9" width="11.81640625" customWidth="1"/>
    <col min="10" max="10" width="12.54296875" customWidth="1"/>
    <col min="11" max="11" width="11.81640625" customWidth="1"/>
    <col min="12" max="12" width="12.453125" customWidth="1"/>
    <col min="13" max="14" width="9.7265625" customWidth="1"/>
    <col min="15" max="15" width="12.7265625" customWidth="1"/>
    <col min="16" max="16" width="15" customWidth="1"/>
    <col min="17" max="17" width="22.7265625" customWidth="1"/>
    <col min="18" max="18" width="19.26953125" customWidth="1"/>
    <col min="19" max="19" width="18.26953125" customWidth="1"/>
    <col min="20" max="20" width="22" customWidth="1"/>
    <col min="21" max="21" width="23" customWidth="1"/>
    <col min="22" max="22" width="31.1796875" customWidth="1"/>
    <col min="23" max="23" width="16.7265625" customWidth="1"/>
    <col min="24" max="24" width="23.1796875" customWidth="1"/>
  </cols>
  <sheetData>
    <row r="1" spans="1:16">
      <c r="A1" s="301" t="s">
        <v>545</v>
      </c>
      <c r="B1" s="302"/>
      <c r="C1" s="302"/>
      <c r="D1" s="302"/>
      <c r="E1" s="302"/>
      <c r="F1" s="302"/>
      <c r="G1" s="302"/>
      <c r="H1" s="302"/>
      <c r="I1" s="302"/>
      <c r="J1" s="302"/>
      <c r="K1" s="302"/>
      <c r="L1" s="302"/>
      <c r="M1" s="302"/>
      <c r="N1" s="302"/>
      <c r="O1" s="302"/>
      <c r="P1" s="303"/>
    </row>
    <row r="2" spans="1:16" ht="15">
      <c r="A2" s="395" t="s">
        <v>24</v>
      </c>
      <c r="B2" s="396"/>
      <c r="C2" s="396"/>
      <c r="D2" s="396"/>
      <c r="E2" s="396"/>
      <c r="F2" s="396"/>
      <c r="G2" s="396"/>
      <c r="H2" s="396"/>
      <c r="I2" s="396"/>
      <c r="J2" s="396"/>
      <c r="K2" s="396"/>
      <c r="L2" s="396"/>
      <c r="M2" s="396"/>
      <c r="N2" s="396"/>
      <c r="O2" s="396"/>
      <c r="P2" s="397"/>
    </row>
    <row r="3" spans="1:16" ht="15">
      <c r="A3" s="432" t="s">
        <v>17</v>
      </c>
      <c r="B3" s="431" t="s">
        <v>190</v>
      </c>
      <c r="C3" s="448" t="s">
        <v>19</v>
      </c>
      <c r="D3" s="431" t="s">
        <v>15</v>
      </c>
      <c r="E3" s="431" t="s">
        <v>42</v>
      </c>
      <c r="F3" s="432" t="s">
        <v>0</v>
      </c>
      <c r="G3" s="432"/>
      <c r="H3" s="432" t="s">
        <v>3</v>
      </c>
      <c r="I3" s="432"/>
      <c r="J3" s="432"/>
      <c r="K3" s="432"/>
      <c r="L3" s="432"/>
      <c r="M3" s="432"/>
      <c r="N3" s="432"/>
      <c r="O3" s="432"/>
      <c r="P3" s="93"/>
    </row>
    <row r="4" spans="1:16" ht="15">
      <c r="A4" s="432"/>
      <c r="B4" s="431"/>
      <c r="C4" s="448"/>
      <c r="D4" s="431"/>
      <c r="E4" s="431"/>
      <c r="F4" s="432" t="s">
        <v>1</v>
      </c>
      <c r="G4" s="432" t="s">
        <v>2</v>
      </c>
      <c r="H4" s="432" t="s">
        <v>4</v>
      </c>
      <c r="I4" s="432"/>
      <c r="J4" s="432" t="s">
        <v>7</v>
      </c>
      <c r="K4" s="432"/>
      <c r="L4" s="432" t="s">
        <v>8</v>
      </c>
      <c r="M4" s="432"/>
      <c r="N4" s="431" t="s">
        <v>43</v>
      </c>
      <c r="O4" s="432" t="s">
        <v>9</v>
      </c>
      <c r="P4" s="431" t="s">
        <v>81</v>
      </c>
    </row>
    <row r="5" spans="1:16" ht="15">
      <c r="A5" s="432"/>
      <c r="B5" s="431"/>
      <c r="C5" s="146" t="s">
        <v>10</v>
      </c>
      <c r="D5" s="431"/>
      <c r="E5" s="431"/>
      <c r="F5" s="432"/>
      <c r="G5" s="432"/>
      <c r="H5" s="93" t="s">
        <v>5</v>
      </c>
      <c r="I5" s="93" t="s">
        <v>6</v>
      </c>
      <c r="J5" s="93" t="s">
        <v>5</v>
      </c>
      <c r="K5" s="93" t="s">
        <v>6</v>
      </c>
      <c r="L5" s="93" t="s">
        <v>5</v>
      </c>
      <c r="M5" s="93" t="s">
        <v>6</v>
      </c>
      <c r="N5" s="431"/>
      <c r="O5" s="432"/>
      <c r="P5" s="431"/>
    </row>
    <row r="6" spans="1:16" ht="162" customHeight="1">
      <c r="A6" s="509" t="s">
        <v>79</v>
      </c>
      <c r="B6" s="491">
        <v>1</v>
      </c>
      <c r="C6" s="499" t="s">
        <v>329</v>
      </c>
      <c r="D6" s="491">
        <v>26.25</v>
      </c>
      <c r="E6" s="491" t="s">
        <v>39</v>
      </c>
      <c r="F6" s="548" t="s">
        <v>376</v>
      </c>
      <c r="G6" s="548" t="s">
        <v>389</v>
      </c>
      <c r="H6" s="500">
        <v>0</v>
      </c>
      <c r="I6" s="500">
        <v>0</v>
      </c>
      <c r="J6" s="500">
        <v>117</v>
      </c>
      <c r="K6" s="500">
        <v>0</v>
      </c>
      <c r="L6" s="500">
        <v>0</v>
      </c>
      <c r="M6" s="500">
        <v>0</v>
      </c>
      <c r="N6" s="500">
        <v>0</v>
      </c>
      <c r="O6" s="500">
        <f>SUM(H6:N6)</f>
        <v>117</v>
      </c>
      <c r="P6" s="500">
        <v>3071.25</v>
      </c>
    </row>
    <row r="7" spans="1:16" ht="51" customHeight="1">
      <c r="A7" s="509"/>
      <c r="B7" s="491"/>
      <c r="C7" s="499"/>
      <c r="D7" s="491"/>
      <c r="E7" s="491"/>
      <c r="F7" s="549"/>
      <c r="G7" s="549"/>
      <c r="H7" s="500"/>
      <c r="I7" s="500"/>
      <c r="J7" s="500"/>
      <c r="K7" s="500"/>
      <c r="L7" s="500"/>
      <c r="M7" s="500"/>
      <c r="N7" s="500"/>
      <c r="O7" s="500"/>
      <c r="P7" s="500"/>
    </row>
    <row r="8" spans="1:16" ht="69" customHeight="1">
      <c r="A8" s="509"/>
      <c r="B8" s="491"/>
      <c r="C8" s="499"/>
      <c r="D8" s="491"/>
      <c r="E8" s="491"/>
      <c r="F8" s="549"/>
      <c r="G8" s="549"/>
      <c r="H8" s="500"/>
      <c r="I8" s="500"/>
      <c r="J8" s="500"/>
      <c r="K8" s="500"/>
      <c r="L8" s="500"/>
      <c r="M8" s="500"/>
      <c r="N8" s="500"/>
      <c r="O8" s="500"/>
      <c r="P8" s="500"/>
    </row>
    <row r="9" spans="1:16" ht="45" customHeight="1">
      <c r="A9" s="509"/>
      <c r="B9" s="491"/>
      <c r="C9" s="499"/>
      <c r="D9" s="491"/>
      <c r="E9" s="491"/>
      <c r="F9" s="549"/>
      <c r="G9" s="549"/>
      <c r="H9" s="500"/>
      <c r="I9" s="500"/>
      <c r="J9" s="500"/>
      <c r="K9" s="500"/>
      <c r="L9" s="500"/>
      <c r="M9" s="500"/>
      <c r="N9" s="500"/>
      <c r="O9" s="500"/>
      <c r="P9" s="500"/>
    </row>
    <row r="10" spans="1:16" ht="45" customHeight="1">
      <c r="A10" s="509"/>
      <c r="B10" s="491"/>
      <c r="C10" s="499"/>
      <c r="D10" s="491"/>
      <c r="E10" s="491"/>
      <c r="F10" s="549"/>
      <c r="G10" s="549"/>
      <c r="H10" s="500"/>
      <c r="I10" s="500"/>
      <c r="J10" s="500"/>
      <c r="K10" s="500"/>
      <c r="L10" s="500"/>
      <c r="M10" s="500"/>
      <c r="N10" s="500"/>
      <c r="O10" s="500"/>
      <c r="P10" s="500"/>
    </row>
    <row r="11" spans="1:16" ht="45" customHeight="1">
      <c r="A11" s="509"/>
      <c r="B11" s="491"/>
      <c r="C11" s="499"/>
      <c r="D11" s="491"/>
      <c r="E11" s="491"/>
      <c r="F11" s="549"/>
      <c r="G11" s="549"/>
      <c r="H11" s="500"/>
      <c r="I11" s="500"/>
      <c r="J11" s="500"/>
      <c r="K11" s="500"/>
      <c r="L11" s="500"/>
      <c r="M11" s="500"/>
      <c r="N11" s="500"/>
      <c r="O11" s="500"/>
      <c r="P11" s="500"/>
    </row>
    <row r="12" spans="1:16" ht="45" customHeight="1">
      <c r="A12" s="509"/>
      <c r="B12" s="491"/>
      <c r="C12" s="499"/>
      <c r="D12" s="491"/>
      <c r="E12" s="491"/>
      <c r="F12" s="549"/>
      <c r="G12" s="549"/>
      <c r="H12" s="500"/>
      <c r="I12" s="500"/>
      <c r="J12" s="500"/>
      <c r="K12" s="500"/>
      <c r="L12" s="500"/>
      <c r="M12" s="500"/>
      <c r="N12" s="500"/>
      <c r="O12" s="500"/>
      <c r="P12" s="500"/>
    </row>
    <row r="13" spans="1:16" ht="45" customHeight="1">
      <c r="A13" s="509"/>
      <c r="B13" s="491"/>
      <c r="C13" s="499"/>
      <c r="D13" s="491"/>
      <c r="E13" s="491"/>
      <c r="F13" s="549"/>
      <c r="G13" s="549"/>
      <c r="H13" s="500"/>
      <c r="I13" s="500"/>
      <c r="J13" s="500"/>
      <c r="K13" s="500"/>
      <c r="L13" s="500"/>
      <c r="M13" s="500"/>
      <c r="N13" s="500"/>
      <c r="O13" s="500"/>
      <c r="P13" s="500"/>
    </row>
    <row r="14" spans="1:16" ht="45" customHeight="1">
      <c r="A14" s="509"/>
      <c r="B14" s="491"/>
      <c r="C14" s="499"/>
      <c r="D14" s="491"/>
      <c r="E14" s="491"/>
      <c r="F14" s="549"/>
      <c r="G14" s="549"/>
      <c r="H14" s="500"/>
      <c r="I14" s="500"/>
      <c r="J14" s="500"/>
      <c r="K14" s="500"/>
      <c r="L14" s="500"/>
      <c r="M14" s="500"/>
      <c r="N14" s="500"/>
      <c r="O14" s="500"/>
      <c r="P14" s="500"/>
    </row>
    <row r="15" spans="1:16" ht="45" customHeight="1">
      <c r="A15" s="509"/>
      <c r="B15" s="491"/>
      <c r="C15" s="499"/>
      <c r="D15" s="491"/>
      <c r="E15" s="491"/>
      <c r="F15" s="549"/>
      <c r="G15" s="549"/>
      <c r="H15" s="500"/>
      <c r="I15" s="500"/>
      <c r="J15" s="500"/>
      <c r="K15" s="500"/>
      <c r="L15" s="500"/>
      <c r="M15" s="500"/>
      <c r="N15" s="500"/>
      <c r="O15" s="500"/>
      <c r="P15" s="500"/>
    </row>
    <row r="16" spans="1:16" ht="45" customHeight="1">
      <c r="A16" s="509"/>
      <c r="B16" s="491"/>
      <c r="C16" s="499"/>
      <c r="D16" s="491"/>
      <c r="E16" s="491"/>
      <c r="F16" s="549"/>
      <c r="G16" s="549"/>
      <c r="H16" s="500"/>
      <c r="I16" s="500"/>
      <c r="J16" s="500"/>
      <c r="K16" s="500"/>
      <c r="L16" s="500"/>
      <c r="M16" s="500"/>
      <c r="N16" s="500"/>
      <c r="O16" s="500"/>
      <c r="P16" s="500"/>
    </row>
    <row r="17" spans="1:24" ht="45" customHeight="1">
      <c r="A17" s="509"/>
      <c r="B17" s="491"/>
      <c r="C17" s="499"/>
      <c r="D17" s="491"/>
      <c r="E17" s="491"/>
      <c r="F17" s="549"/>
      <c r="G17" s="549"/>
      <c r="H17" s="500"/>
      <c r="I17" s="500"/>
      <c r="J17" s="500"/>
      <c r="K17" s="500"/>
      <c r="L17" s="500"/>
      <c r="M17" s="500"/>
      <c r="N17" s="500"/>
      <c r="O17" s="500"/>
      <c r="P17" s="500"/>
    </row>
    <row r="18" spans="1:24" ht="45" customHeight="1">
      <c r="A18" s="509"/>
      <c r="B18" s="491"/>
      <c r="C18" s="499"/>
      <c r="D18" s="491"/>
      <c r="E18" s="491"/>
      <c r="F18" s="549"/>
      <c r="G18" s="549"/>
      <c r="H18" s="500"/>
      <c r="I18" s="500"/>
      <c r="J18" s="500"/>
      <c r="K18" s="500"/>
      <c r="L18" s="500"/>
      <c r="M18" s="500"/>
      <c r="N18" s="500"/>
      <c r="O18" s="500"/>
      <c r="P18" s="500"/>
    </row>
    <row r="19" spans="1:24" ht="45" customHeight="1">
      <c r="A19" s="509"/>
      <c r="B19" s="491"/>
      <c r="C19" s="499"/>
      <c r="D19" s="491"/>
      <c r="E19" s="491"/>
      <c r="F19" s="549"/>
      <c r="G19" s="549"/>
      <c r="H19" s="500"/>
      <c r="I19" s="500"/>
      <c r="J19" s="500"/>
      <c r="K19" s="500"/>
      <c r="L19" s="500"/>
      <c r="M19" s="500"/>
      <c r="N19" s="500"/>
      <c r="O19" s="500"/>
      <c r="P19" s="500"/>
    </row>
    <row r="20" spans="1:24" ht="45" customHeight="1">
      <c r="A20" s="509"/>
      <c r="B20" s="491"/>
      <c r="C20" s="499"/>
      <c r="D20" s="491"/>
      <c r="E20" s="491"/>
      <c r="F20" s="550"/>
      <c r="G20" s="550"/>
      <c r="H20" s="500"/>
      <c r="I20" s="500"/>
      <c r="J20" s="500"/>
      <c r="K20" s="500"/>
      <c r="L20" s="500"/>
      <c r="M20" s="500"/>
      <c r="N20" s="500"/>
      <c r="O20" s="500"/>
      <c r="P20" s="500"/>
    </row>
    <row r="21" spans="1:24" ht="27" customHeight="1">
      <c r="A21" s="509"/>
      <c r="B21" s="491"/>
      <c r="C21" s="491"/>
      <c r="D21" s="491"/>
      <c r="E21" s="491"/>
      <c r="F21" s="491"/>
      <c r="G21" s="491"/>
      <c r="H21" s="491"/>
      <c r="I21" s="491"/>
      <c r="J21" s="491"/>
      <c r="K21" s="491"/>
      <c r="L21" s="491"/>
      <c r="M21" s="491"/>
      <c r="N21" s="491"/>
      <c r="O21" s="491"/>
      <c r="P21" s="491"/>
      <c r="Q21" s="491"/>
      <c r="R21" s="491"/>
      <c r="S21" s="491"/>
      <c r="T21" s="491"/>
      <c r="U21" s="491"/>
      <c r="V21" s="491"/>
      <c r="W21" s="491"/>
      <c r="X21" s="491"/>
    </row>
    <row r="22" spans="1:24" ht="45" customHeight="1">
      <c r="A22" s="509"/>
      <c r="B22" s="531">
        <v>2</v>
      </c>
      <c r="C22" s="539" t="s">
        <v>375</v>
      </c>
      <c r="D22" s="542">
        <v>15</v>
      </c>
      <c r="E22" s="545" t="s">
        <v>39</v>
      </c>
      <c r="F22" s="548" t="s">
        <v>373</v>
      </c>
      <c r="G22" s="548" t="s">
        <v>374</v>
      </c>
      <c r="H22" s="528">
        <v>0</v>
      </c>
      <c r="I22" s="528">
        <v>0</v>
      </c>
      <c r="J22" s="528">
        <v>106</v>
      </c>
      <c r="K22" s="528">
        <v>0</v>
      </c>
      <c r="L22" s="528">
        <v>0</v>
      </c>
      <c r="M22" s="528">
        <v>0</v>
      </c>
      <c r="N22" s="528">
        <v>0</v>
      </c>
      <c r="O22" s="528">
        <f>SUM(H22:N22)</f>
        <v>106</v>
      </c>
      <c r="P22" s="597">
        <v>1590</v>
      </c>
    </row>
    <row r="23" spans="1:24" ht="45" customHeight="1">
      <c r="A23" s="509"/>
      <c r="B23" s="532"/>
      <c r="C23" s="540"/>
      <c r="D23" s="543"/>
      <c r="E23" s="546"/>
      <c r="F23" s="549"/>
      <c r="G23" s="549"/>
      <c r="H23" s="529"/>
      <c r="I23" s="529"/>
      <c r="J23" s="529"/>
      <c r="K23" s="529"/>
      <c r="L23" s="529"/>
      <c r="M23" s="529"/>
      <c r="N23" s="529"/>
      <c r="O23" s="529"/>
      <c r="P23" s="598"/>
    </row>
    <row r="24" spans="1:24" ht="45" customHeight="1">
      <c r="A24" s="509"/>
      <c r="B24" s="532"/>
      <c r="C24" s="540"/>
      <c r="D24" s="543"/>
      <c r="E24" s="546"/>
      <c r="F24" s="549"/>
      <c r="G24" s="549"/>
      <c r="H24" s="529"/>
      <c r="I24" s="529"/>
      <c r="J24" s="529"/>
      <c r="K24" s="529"/>
      <c r="L24" s="529"/>
      <c r="M24" s="529"/>
      <c r="N24" s="529"/>
      <c r="O24" s="529"/>
      <c r="P24" s="598"/>
    </row>
    <row r="25" spans="1:24" ht="45" customHeight="1">
      <c r="A25" s="509"/>
      <c r="B25" s="532"/>
      <c r="C25" s="540"/>
      <c r="D25" s="543"/>
      <c r="E25" s="546"/>
      <c r="F25" s="549"/>
      <c r="G25" s="549"/>
      <c r="H25" s="529"/>
      <c r="I25" s="529"/>
      <c r="J25" s="529"/>
      <c r="K25" s="529"/>
      <c r="L25" s="529"/>
      <c r="M25" s="529"/>
      <c r="N25" s="529"/>
      <c r="O25" s="529"/>
      <c r="P25" s="598"/>
    </row>
    <row r="26" spans="1:24" ht="45" customHeight="1">
      <c r="A26" s="509"/>
      <c r="B26" s="532"/>
      <c r="C26" s="540"/>
      <c r="D26" s="543"/>
      <c r="E26" s="546"/>
      <c r="F26" s="549"/>
      <c r="G26" s="549"/>
      <c r="H26" s="529"/>
      <c r="I26" s="529"/>
      <c r="J26" s="529"/>
      <c r="K26" s="529"/>
      <c r="L26" s="529"/>
      <c r="M26" s="529"/>
      <c r="N26" s="529"/>
      <c r="O26" s="529"/>
      <c r="P26" s="598"/>
    </row>
    <row r="27" spans="1:24" ht="45" customHeight="1">
      <c r="A27" s="509"/>
      <c r="B27" s="532"/>
      <c r="C27" s="540"/>
      <c r="D27" s="543"/>
      <c r="E27" s="546"/>
      <c r="F27" s="549"/>
      <c r="G27" s="549"/>
      <c r="H27" s="529"/>
      <c r="I27" s="529"/>
      <c r="J27" s="529"/>
      <c r="K27" s="529"/>
      <c r="L27" s="529"/>
      <c r="M27" s="529"/>
      <c r="N27" s="529"/>
      <c r="O27" s="529"/>
      <c r="P27" s="598"/>
    </row>
    <row r="28" spans="1:24" ht="45" customHeight="1">
      <c r="A28" s="509"/>
      <c r="B28" s="532"/>
      <c r="C28" s="540"/>
      <c r="D28" s="543"/>
      <c r="E28" s="546"/>
      <c r="F28" s="549"/>
      <c r="G28" s="549"/>
      <c r="H28" s="529"/>
      <c r="I28" s="529"/>
      <c r="J28" s="529"/>
      <c r="K28" s="529"/>
      <c r="L28" s="529"/>
      <c r="M28" s="529"/>
      <c r="N28" s="529"/>
      <c r="O28" s="529"/>
      <c r="P28" s="598"/>
    </row>
    <row r="29" spans="1:24" ht="45" customHeight="1">
      <c r="A29" s="509"/>
      <c r="B29" s="532"/>
      <c r="C29" s="540"/>
      <c r="D29" s="543"/>
      <c r="E29" s="546"/>
      <c r="F29" s="549"/>
      <c r="G29" s="549"/>
      <c r="H29" s="529"/>
      <c r="I29" s="529"/>
      <c r="J29" s="529"/>
      <c r="K29" s="529"/>
      <c r="L29" s="529"/>
      <c r="M29" s="529"/>
      <c r="N29" s="529"/>
      <c r="O29" s="529"/>
      <c r="P29" s="598"/>
    </row>
    <row r="30" spans="1:24" ht="45" customHeight="1">
      <c r="A30" s="509"/>
      <c r="B30" s="532"/>
      <c r="C30" s="540"/>
      <c r="D30" s="543"/>
      <c r="E30" s="546"/>
      <c r="F30" s="549"/>
      <c r="G30" s="549"/>
      <c r="H30" s="529"/>
      <c r="I30" s="529"/>
      <c r="J30" s="529"/>
      <c r="K30" s="529"/>
      <c r="L30" s="529"/>
      <c r="M30" s="529"/>
      <c r="N30" s="529"/>
      <c r="O30" s="529"/>
      <c r="P30" s="598"/>
    </row>
    <row r="31" spans="1:24" ht="45" customHeight="1">
      <c r="A31" s="509"/>
      <c r="B31" s="532"/>
      <c r="C31" s="540"/>
      <c r="D31" s="543"/>
      <c r="E31" s="546"/>
      <c r="F31" s="549"/>
      <c r="G31" s="549"/>
      <c r="H31" s="529"/>
      <c r="I31" s="529"/>
      <c r="J31" s="529"/>
      <c r="K31" s="529"/>
      <c r="L31" s="529"/>
      <c r="M31" s="529"/>
      <c r="N31" s="529"/>
      <c r="O31" s="529"/>
      <c r="P31" s="598"/>
    </row>
    <row r="32" spans="1:24" ht="45" customHeight="1">
      <c r="A32" s="509"/>
      <c r="B32" s="532"/>
      <c r="C32" s="540"/>
      <c r="D32" s="543"/>
      <c r="E32" s="546"/>
      <c r="F32" s="549"/>
      <c r="G32" s="549"/>
      <c r="H32" s="529"/>
      <c r="I32" s="529"/>
      <c r="J32" s="529"/>
      <c r="K32" s="529"/>
      <c r="L32" s="529"/>
      <c r="M32" s="529"/>
      <c r="N32" s="529"/>
      <c r="O32" s="529"/>
      <c r="P32" s="598"/>
    </row>
    <row r="33" spans="1:24" ht="45" customHeight="1">
      <c r="A33" s="509"/>
      <c r="B33" s="532"/>
      <c r="C33" s="540"/>
      <c r="D33" s="543"/>
      <c r="E33" s="546"/>
      <c r="F33" s="549"/>
      <c r="G33" s="549"/>
      <c r="H33" s="529"/>
      <c r="I33" s="529"/>
      <c r="J33" s="529"/>
      <c r="K33" s="529"/>
      <c r="L33" s="529"/>
      <c r="M33" s="529"/>
      <c r="N33" s="529"/>
      <c r="O33" s="529"/>
      <c r="P33" s="598"/>
    </row>
    <row r="34" spans="1:24" ht="45" customHeight="1">
      <c r="A34" s="509"/>
      <c r="B34" s="532"/>
      <c r="C34" s="540"/>
      <c r="D34" s="543"/>
      <c r="E34" s="546"/>
      <c r="F34" s="549"/>
      <c r="G34" s="549"/>
      <c r="H34" s="529"/>
      <c r="I34" s="529"/>
      <c r="J34" s="529"/>
      <c r="K34" s="529"/>
      <c r="L34" s="529"/>
      <c r="M34" s="529"/>
      <c r="N34" s="529"/>
      <c r="O34" s="529"/>
      <c r="P34" s="598"/>
    </row>
    <row r="35" spans="1:24" ht="45" customHeight="1">
      <c r="A35" s="509"/>
      <c r="B35" s="532"/>
      <c r="C35" s="540"/>
      <c r="D35" s="543"/>
      <c r="E35" s="546"/>
      <c r="F35" s="549"/>
      <c r="G35" s="549"/>
      <c r="H35" s="529"/>
      <c r="I35" s="529"/>
      <c r="J35" s="529"/>
      <c r="K35" s="529"/>
      <c r="L35" s="529"/>
      <c r="M35" s="529"/>
      <c r="N35" s="529"/>
      <c r="O35" s="529"/>
      <c r="P35" s="598"/>
    </row>
    <row r="36" spans="1:24" ht="45" customHeight="1">
      <c r="A36" s="509"/>
      <c r="B36" s="532"/>
      <c r="C36" s="540"/>
      <c r="D36" s="543"/>
      <c r="E36" s="546"/>
      <c r="F36" s="549"/>
      <c r="G36" s="549"/>
      <c r="H36" s="529"/>
      <c r="I36" s="529"/>
      <c r="J36" s="529"/>
      <c r="K36" s="529"/>
      <c r="L36" s="529"/>
      <c r="M36" s="529"/>
      <c r="N36" s="529"/>
      <c r="O36" s="529"/>
      <c r="P36" s="598"/>
    </row>
    <row r="37" spans="1:24" ht="58.5" customHeight="1">
      <c r="A37" s="509"/>
      <c r="B37" s="533"/>
      <c r="C37" s="541"/>
      <c r="D37" s="544"/>
      <c r="E37" s="547"/>
      <c r="F37" s="550"/>
      <c r="G37" s="550"/>
      <c r="H37" s="530"/>
      <c r="I37" s="530"/>
      <c r="J37" s="530"/>
      <c r="K37" s="530"/>
      <c r="L37" s="530"/>
      <c r="M37" s="530"/>
      <c r="N37" s="530"/>
      <c r="O37" s="530"/>
      <c r="P37" s="599"/>
    </row>
    <row r="38" spans="1:24" ht="39" customHeight="1">
      <c r="A38" s="509"/>
      <c r="B38" s="592"/>
      <c r="C38" s="593"/>
      <c r="D38" s="593"/>
      <c r="E38" s="593"/>
      <c r="F38" s="593"/>
      <c r="G38" s="593"/>
      <c r="H38" s="593"/>
      <c r="I38" s="593"/>
      <c r="J38" s="593"/>
      <c r="K38" s="593"/>
      <c r="L38" s="593"/>
      <c r="M38" s="593"/>
      <c r="N38" s="593"/>
      <c r="O38" s="593"/>
      <c r="P38" s="593"/>
      <c r="Q38" s="593"/>
      <c r="R38" s="593"/>
      <c r="S38" s="593"/>
      <c r="T38" s="593"/>
      <c r="U38" s="593"/>
      <c r="V38" s="593"/>
      <c r="W38" s="593"/>
      <c r="X38" s="594"/>
    </row>
    <row r="39" spans="1:24" ht="140.25" customHeight="1">
      <c r="A39" s="509"/>
      <c r="B39" s="196">
        <v>3</v>
      </c>
      <c r="C39" s="176" t="s">
        <v>295</v>
      </c>
      <c r="D39" s="104">
        <v>26.25</v>
      </c>
      <c r="E39" s="104" t="s">
        <v>39</v>
      </c>
      <c r="F39" s="101" t="s">
        <v>376</v>
      </c>
      <c r="G39" s="101" t="s">
        <v>389</v>
      </c>
      <c r="H39" s="101">
        <v>0</v>
      </c>
      <c r="I39" s="101">
        <v>0</v>
      </c>
      <c r="J39" s="101">
        <v>44</v>
      </c>
      <c r="K39" s="101">
        <v>0</v>
      </c>
      <c r="L39" s="101">
        <v>0</v>
      </c>
      <c r="M39" s="101">
        <v>0</v>
      </c>
      <c r="N39" s="145">
        <v>0</v>
      </c>
      <c r="O39" s="145">
        <v>44</v>
      </c>
      <c r="P39" s="108">
        <v>1155</v>
      </c>
    </row>
    <row r="40" spans="1:24" ht="49.5" customHeight="1">
      <c r="A40" s="509"/>
      <c r="B40" s="531">
        <v>4</v>
      </c>
      <c r="C40" s="551" t="s">
        <v>368</v>
      </c>
      <c r="D40" s="518">
        <v>1</v>
      </c>
      <c r="E40" s="521" t="s">
        <v>39</v>
      </c>
      <c r="F40" s="521" t="s">
        <v>369</v>
      </c>
      <c r="G40" s="521" t="s">
        <v>369</v>
      </c>
      <c r="H40" s="514">
        <v>0</v>
      </c>
      <c r="I40" s="514">
        <v>0</v>
      </c>
      <c r="J40" s="514">
        <v>20</v>
      </c>
      <c r="K40" s="514">
        <v>0</v>
      </c>
      <c r="L40" s="514">
        <v>0</v>
      </c>
      <c r="M40" s="514">
        <v>0</v>
      </c>
      <c r="N40" s="514">
        <v>0</v>
      </c>
      <c r="O40" s="514">
        <v>20</v>
      </c>
      <c r="P40" s="525">
        <v>20</v>
      </c>
    </row>
    <row r="41" spans="1:24" ht="44.25" customHeight="1">
      <c r="A41" s="509"/>
      <c r="B41" s="532"/>
      <c r="C41" s="552"/>
      <c r="D41" s="519"/>
      <c r="E41" s="522"/>
      <c r="F41" s="522"/>
      <c r="G41" s="522"/>
      <c r="H41" s="515"/>
      <c r="I41" s="515"/>
      <c r="J41" s="515"/>
      <c r="K41" s="515"/>
      <c r="L41" s="515"/>
      <c r="M41" s="515"/>
      <c r="N41" s="515"/>
      <c r="O41" s="515"/>
      <c r="P41" s="526"/>
    </row>
    <row r="42" spans="1:24" ht="56.25" customHeight="1">
      <c r="A42" s="509"/>
      <c r="B42" s="533"/>
      <c r="C42" s="553"/>
      <c r="D42" s="520"/>
      <c r="E42" s="523"/>
      <c r="F42" s="523"/>
      <c r="G42" s="523"/>
      <c r="H42" s="516"/>
      <c r="I42" s="516"/>
      <c r="J42" s="516"/>
      <c r="K42" s="516"/>
      <c r="L42" s="516"/>
      <c r="M42" s="516"/>
      <c r="N42" s="516"/>
      <c r="O42" s="516"/>
      <c r="P42" s="527"/>
    </row>
    <row r="43" spans="1:24" ht="107.25" customHeight="1">
      <c r="A43" s="509"/>
      <c r="B43" s="203">
        <v>5</v>
      </c>
      <c r="C43" s="191" t="s">
        <v>357</v>
      </c>
      <c r="D43" s="104">
        <v>26.25</v>
      </c>
      <c r="E43" s="104" t="s">
        <v>39</v>
      </c>
      <c r="F43" s="101" t="s">
        <v>376</v>
      </c>
      <c r="G43" s="101" t="s">
        <v>389</v>
      </c>
      <c r="H43" s="101">
        <v>0</v>
      </c>
      <c r="I43" s="101">
        <v>0</v>
      </c>
      <c r="J43" s="101">
        <v>55</v>
      </c>
      <c r="K43" s="101">
        <v>0</v>
      </c>
      <c r="L43" s="101">
        <v>0</v>
      </c>
      <c r="M43" s="101">
        <v>0</v>
      </c>
      <c r="N43" s="145">
        <v>0</v>
      </c>
      <c r="O43" s="145">
        <v>55</v>
      </c>
      <c r="P43" s="108">
        <f>D43*O43</f>
        <v>1443.75</v>
      </c>
    </row>
    <row r="44" spans="1:24" ht="102.75" customHeight="1">
      <c r="A44" s="509"/>
      <c r="B44" s="203">
        <v>6</v>
      </c>
      <c r="C44" s="191" t="s">
        <v>358</v>
      </c>
      <c r="D44" s="104">
        <v>26.25</v>
      </c>
      <c r="E44" s="104" t="s">
        <v>39</v>
      </c>
      <c r="F44" s="101" t="s">
        <v>376</v>
      </c>
      <c r="G44" s="101" t="s">
        <v>389</v>
      </c>
      <c r="H44" s="101">
        <v>0</v>
      </c>
      <c r="I44" s="101">
        <v>0</v>
      </c>
      <c r="J44" s="101">
        <v>39</v>
      </c>
      <c r="K44" s="101">
        <v>0</v>
      </c>
      <c r="L44" s="101">
        <v>0</v>
      </c>
      <c r="M44" s="101">
        <v>0</v>
      </c>
      <c r="N44" s="145">
        <v>0</v>
      </c>
      <c r="O44" s="145">
        <v>39</v>
      </c>
      <c r="P44" s="108">
        <f>D44*O44</f>
        <v>1023.75</v>
      </c>
    </row>
    <row r="45" spans="1:24" ht="102.75" customHeight="1" thickBot="1">
      <c r="A45" s="509"/>
      <c r="B45" s="215">
        <v>7</v>
      </c>
      <c r="C45" s="216" t="s">
        <v>390</v>
      </c>
      <c r="D45" s="168">
        <v>0.5</v>
      </c>
      <c r="E45" s="168" t="s">
        <v>40</v>
      </c>
      <c r="F45" s="217" t="s">
        <v>374</v>
      </c>
      <c r="G45" s="217" t="s">
        <v>374</v>
      </c>
      <c r="H45" s="217">
        <v>9</v>
      </c>
      <c r="I45" s="217">
        <v>0</v>
      </c>
      <c r="J45" s="217">
        <v>84</v>
      </c>
      <c r="K45" s="217">
        <v>0</v>
      </c>
      <c r="L45" s="217">
        <v>0</v>
      </c>
      <c r="M45" s="217">
        <v>0</v>
      </c>
      <c r="N45" s="217">
        <v>0</v>
      </c>
      <c r="O45" s="217">
        <v>93</v>
      </c>
      <c r="P45" s="217">
        <v>46.5</v>
      </c>
    </row>
    <row r="46" spans="1:24" ht="45" customHeight="1">
      <c r="A46" s="603"/>
      <c r="B46" s="218"/>
      <c r="C46" s="219" t="s">
        <v>394</v>
      </c>
      <c r="D46" s="220">
        <f>SUM(D6:D45)</f>
        <v>121.5</v>
      </c>
      <c r="E46" s="220"/>
      <c r="F46" s="221"/>
      <c r="G46" s="221"/>
      <c r="H46" s="220">
        <f>SUM(H6:H45)</f>
        <v>9</v>
      </c>
      <c r="I46" s="220">
        <f t="shared" ref="I46:P46" si="0">SUM(I6:I45)</f>
        <v>0</v>
      </c>
      <c r="J46" s="220">
        <f t="shared" si="0"/>
        <v>465</v>
      </c>
      <c r="K46" s="220">
        <f t="shared" si="0"/>
        <v>0</v>
      </c>
      <c r="L46" s="220">
        <f t="shared" si="0"/>
        <v>0</v>
      </c>
      <c r="M46" s="220">
        <f t="shared" si="0"/>
        <v>0</v>
      </c>
      <c r="N46" s="220">
        <f t="shared" si="0"/>
        <v>0</v>
      </c>
      <c r="O46" s="220">
        <f t="shared" si="0"/>
        <v>474</v>
      </c>
      <c r="P46" s="222">
        <f t="shared" si="0"/>
        <v>8350.25</v>
      </c>
    </row>
    <row r="47" spans="1:24" ht="62.25" customHeight="1" thickBot="1">
      <c r="A47" s="603"/>
      <c r="B47" s="223"/>
      <c r="C47" s="224" t="s">
        <v>395</v>
      </c>
      <c r="D47" s="225">
        <f>D46+'Sep 24'!D39</f>
        <v>434.75</v>
      </c>
      <c r="E47" s="225"/>
      <c r="F47" s="225"/>
      <c r="G47" s="225"/>
      <c r="H47" s="225">
        <f>H46+'Sep 24'!H39</f>
        <v>122</v>
      </c>
      <c r="I47" s="225">
        <f>I46+'Sep 24'!I39</f>
        <v>269</v>
      </c>
      <c r="J47" s="225">
        <f>J46+'Sep 24'!J39</f>
        <v>2340</v>
      </c>
      <c r="K47" s="225">
        <f>K46+'Sep 24'!K39</f>
        <v>318</v>
      </c>
      <c r="L47" s="225">
        <f>L46+'Sep 24'!L39</f>
        <v>6</v>
      </c>
      <c r="M47" s="225">
        <f>M46+'Sep 24'!M39</f>
        <v>20</v>
      </c>
      <c r="N47" s="225">
        <f>N46+'Sep 24'!N39</f>
        <v>14</v>
      </c>
      <c r="O47" s="225">
        <f>O46+'Sep 24'!O39</f>
        <v>3089</v>
      </c>
      <c r="P47" s="225">
        <f>P46+'Sep 24'!P39</f>
        <v>32092.5</v>
      </c>
    </row>
    <row r="48" spans="1:24" ht="36" customHeight="1">
      <c r="A48" s="604"/>
      <c r="B48" s="605"/>
      <c r="C48" s="605"/>
      <c r="D48" s="605"/>
      <c r="E48" s="605"/>
      <c r="F48" s="605"/>
      <c r="G48" s="605"/>
      <c r="H48" s="605"/>
      <c r="I48" s="605"/>
      <c r="J48" s="605"/>
      <c r="K48" s="605"/>
      <c r="L48" s="605"/>
      <c r="M48" s="605"/>
      <c r="N48" s="605"/>
      <c r="O48" s="605"/>
      <c r="P48" s="605"/>
      <c r="Q48" s="605"/>
      <c r="R48" s="605"/>
      <c r="S48" s="605"/>
      <c r="T48" s="605"/>
      <c r="U48" s="605"/>
      <c r="V48" s="605"/>
      <c r="W48" s="605"/>
      <c r="X48" s="606"/>
    </row>
    <row r="49" spans="1:24" ht="45" customHeight="1">
      <c r="A49" s="589" t="s">
        <v>363</v>
      </c>
      <c r="B49" s="590"/>
      <c r="C49" s="590"/>
      <c r="D49" s="590"/>
      <c r="E49" s="590"/>
      <c r="F49" s="590"/>
      <c r="G49" s="590"/>
      <c r="H49" s="590"/>
      <c r="I49" s="590"/>
      <c r="J49" s="590"/>
      <c r="K49" s="590"/>
      <c r="L49" s="590"/>
      <c r="M49" s="590"/>
      <c r="N49" s="590"/>
      <c r="O49" s="590"/>
      <c r="P49" s="590"/>
      <c r="Q49" s="590"/>
      <c r="R49" s="590"/>
      <c r="S49" s="590"/>
      <c r="T49" s="590"/>
      <c r="U49" s="590"/>
      <c r="V49" s="590"/>
      <c r="W49" s="590"/>
      <c r="X49" s="591"/>
    </row>
    <row r="50" spans="1:24" ht="45" customHeight="1">
      <c r="A50" s="582" t="s">
        <v>361</v>
      </c>
      <c r="B50" s="595">
        <v>1</v>
      </c>
      <c r="C50" s="596" t="s">
        <v>327</v>
      </c>
      <c r="D50" s="538">
        <v>3.75</v>
      </c>
      <c r="E50" s="538" t="s">
        <v>39</v>
      </c>
      <c r="F50" s="440" t="s">
        <v>376</v>
      </c>
      <c r="G50" s="440" t="s">
        <v>359</v>
      </c>
      <c r="H50" s="440">
        <v>0</v>
      </c>
      <c r="I50" s="440">
        <v>0</v>
      </c>
      <c r="J50" s="440">
        <v>123</v>
      </c>
      <c r="K50" s="440">
        <v>0</v>
      </c>
      <c r="L50" s="440">
        <v>0</v>
      </c>
      <c r="M50" s="440">
        <v>0</v>
      </c>
      <c r="N50" s="440">
        <v>0</v>
      </c>
      <c r="O50" s="440">
        <v>123</v>
      </c>
      <c r="P50" s="440">
        <v>461.25</v>
      </c>
    </row>
    <row r="51" spans="1:24" ht="45" customHeight="1">
      <c r="A51" s="583"/>
      <c r="B51" s="595"/>
      <c r="C51" s="596"/>
      <c r="D51" s="538"/>
      <c r="E51" s="538"/>
      <c r="F51" s="440"/>
      <c r="G51" s="440"/>
      <c r="H51" s="440"/>
      <c r="I51" s="440"/>
      <c r="J51" s="440"/>
      <c r="K51" s="440"/>
      <c r="L51" s="440"/>
      <c r="M51" s="440"/>
      <c r="N51" s="440"/>
      <c r="O51" s="440"/>
      <c r="P51" s="440"/>
    </row>
    <row r="52" spans="1:24" ht="45" customHeight="1">
      <c r="A52" s="583"/>
      <c r="B52" s="586"/>
      <c r="C52" s="587"/>
      <c r="D52" s="587"/>
      <c r="E52" s="587"/>
      <c r="F52" s="587"/>
      <c r="G52" s="587"/>
      <c r="H52" s="587"/>
      <c r="I52" s="587"/>
      <c r="J52" s="587"/>
      <c r="K52" s="587"/>
      <c r="L52" s="587"/>
      <c r="M52" s="587"/>
      <c r="N52" s="587"/>
      <c r="O52" s="587"/>
      <c r="P52" s="587"/>
      <c r="Q52" s="587"/>
      <c r="R52" s="587"/>
      <c r="S52" s="587"/>
      <c r="T52" s="587"/>
      <c r="U52" s="587"/>
      <c r="V52" s="587"/>
      <c r="W52" s="587"/>
      <c r="X52" s="588"/>
    </row>
    <row r="53" spans="1:24" ht="45" customHeight="1">
      <c r="A53" s="583"/>
      <c r="B53" s="501">
        <v>2</v>
      </c>
      <c r="C53" s="537" t="s">
        <v>367</v>
      </c>
      <c r="D53" s="524">
        <v>12.5</v>
      </c>
      <c r="E53" s="524" t="s">
        <v>39</v>
      </c>
      <c r="F53" s="513" t="s">
        <v>365</v>
      </c>
      <c r="G53" s="513" t="s">
        <v>366</v>
      </c>
      <c r="H53" s="513">
        <v>0</v>
      </c>
      <c r="I53" s="513">
        <v>0</v>
      </c>
      <c r="J53" s="513">
        <v>0</v>
      </c>
      <c r="K53" s="513">
        <v>0</v>
      </c>
      <c r="L53" s="513">
        <v>26</v>
      </c>
      <c r="M53" s="513">
        <v>0</v>
      </c>
      <c r="N53" s="513">
        <v>0</v>
      </c>
      <c r="O53" s="513">
        <v>26</v>
      </c>
      <c r="P53" s="524">
        <v>325</v>
      </c>
    </row>
    <row r="54" spans="1:24" ht="45" customHeight="1">
      <c r="A54" s="583"/>
      <c r="B54" s="501"/>
      <c r="C54" s="537"/>
      <c r="D54" s="524"/>
      <c r="E54" s="524"/>
      <c r="F54" s="513"/>
      <c r="G54" s="513"/>
      <c r="H54" s="513"/>
      <c r="I54" s="513"/>
      <c r="J54" s="513"/>
      <c r="K54" s="513"/>
      <c r="L54" s="513"/>
      <c r="M54" s="513"/>
      <c r="N54" s="513"/>
      <c r="O54" s="513"/>
      <c r="P54" s="524"/>
    </row>
    <row r="55" spans="1:24" ht="45" customHeight="1">
      <c r="A55" s="583"/>
      <c r="B55" s="501"/>
      <c r="C55" s="537"/>
      <c r="D55" s="524"/>
      <c r="E55" s="524"/>
      <c r="F55" s="513"/>
      <c r="G55" s="513"/>
      <c r="H55" s="513"/>
      <c r="I55" s="513"/>
      <c r="J55" s="513"/>
      <c r="K55" s="513"/>
      <c r="L55" s="513"/>
      <c r="M55" s="513"/>
      <c r="N55" s="513"/>
      <c r="O55" s="513"/>
      <c r="P55" s="524"/>
    </row>
    <row r="56" spans="1:24" ht="45" customHeight="1">
      <c r="A56" s="583"/>
      <c r="B56" s="501"/>
      <c r="C56" s="537"/>
      <c r="D56" s="524"/>
      <c r="E56" s="524"/>
      <c r="F56" s="513"/>
      <c r="G56" s="513"/>
      <c r="H56" s="513"/>
      <c r="I56" s="513"/>
      <c r="J56" s="513"/>
      <c r="K56" s="513"/>
      <c r="L56" s="513"/>
      <c r="M56" s="513"/>
      <c r="N56" s="513"/>
      <c r="O56" s="513"/>
      <c r="P56" s="524"/>
    </row>
    <row r="57" spans="1:24" ht="45" customHeight="1">
      <c r="A57" s="583"/>
      <c r="B57" s="501"/>
      <c r="C57" s="537"/>
      <c r="D57" s="524"/>
      <c r="E57" s="524"/>
      <c r="F57" s="513"/>
      <c r="G57" s="513"/>
      <c r="H57" s="513"/>
      <c r="I57" s="513"/>
      <c r="J57" s="513"/>
      <c r="K57" s="513"/>
      <c r="L57" s="513"/>
      <c r="M57" s="513"/>
      <c r="N57" s="513"/>
      <c r="O57" s="513"/>
      <c r="P57" s="524"/>
    </row>
    <row r="58" spans="1:24" ht="45" customHeight="1">
      <c r="A58" s="583"/>
      <c r="B58" s="501"/>
      <c r="C58" s="537"/>
      <c r="D58" s="524"/>
      <c r="E58" s="524"/>
      <c r="F58" s="513"/>
      <c r="G58" s="513"/>
      <c r="H58" s="513"/>
      <c r="I58" s="513"/>
      <c r="J58" s="513"/>
      <c r="K58" s="513"/>
      <c r="L58" s="513"/>
      <c r="M58" s="513"/>
      <c r="N58" s="513"/>
      <c r="O58" s="513"/>
      <c r="P58" s="524"/>
    </row>
    <row r="59" spans="1:24" ht="45" customHeight="1">
      <c r="A59" s="583"/>
      <c r="B59" s="501"/>
      <c r="C59" s="537"/>
      <c r="D59" s="524"/>
      <c r="E59" s="524"/>
      <c r="F59" s="513"/>
      <c r="G59" s="513"/>
      <c r="H59" s="513"/>
      <c r="I59" s="513"/>
      <c r="J59" s="513"/>
      <c r="K59" s="513"/>
      <c r="L59" s="513"/>
      <c r="M59" s="513"/>
      <c r="N59" s="513"/>
      <c r="O59" s="513"/>
      <c r="P59" s="524"/>
    </row>
    <row r="60" spans="1:24" ht="45" customHeight="1">
      <c r="A60" s="583"/>
      <c r="B60" s="501"/>
      <c r="C60" s="537"/>
      <c r="D60" s="524"/>
      <c r="E60" s="524"/>
      <c r="F60" s="513"/>
      <c r="G60" s="513"/>
      <c r="H60" s="513"/>
      <c r="I60" s="513"/>
      <c r="J60" s="513"/>
      <c r="K60" s="513"/>
      <c r="L60" s="513"/>
      <c r="M60" s="513"/>
      <c r="N60" s="513"/>
      <c r="O60" s="513"/>
      <c r="P60" s="524"/>
    </row>
    <row r="61" spans="1:24" ht="45" customHeight="1">
      <c r="A61" s="583"/>
      <c r="B61" s="501"/>
      <c r="C61" s="537"/>
      <c r="D61" s="524"/>
      <c r="E61" s="524"/>
      <c r="F61" s="513"/>
      <c r="G61" s="513"/>
      <c r="H61" s="513"/>
      <c r="I61" s="513"/>
      <c r="J61" s="513"/>
      <c r="K61" s="513"/>
      <c r="L61" s="513"/>
      <c r="M61" s="513"/>
      <c r="N61" s="513"/>
      <c r="O61" s="513"/>
      <c r="P61" s="524"/>
    </row>
    <row r="62" spans="1:24" ht="45" customHeight="1">
      <c r="A62" s="583"/>
      <c r="B62" s="589"/>
      <c r="C62" s="590"/>
      <c r="D62" s="590"/>
      <c r="E62" s="590"/>
      <c r="F62" s="590"/>
      <c r="G62" s="590"/>
      <c r="H62" s="590"/>
      <c r="I62" s="590"/>
      <c r="J62" s="590"/>
      <c r="K62" s="590"/>
      <c r="L62" s="590"/>
      <c r="M62" s="590"/>
      <c r="N62" s="590"/>
      <c r="O62" s="590"/>
      <c r="P62" s="590"/>
      <c r="Q62" s="590"/>
      <c r="R62" s="590"/>
      <c r="S62" s="590"/>
      <c r="T62" s="590"/>
      <c r="U62" s="590"/>
      <c r="V62" s="590"/>
      <c r="W62" s="590"/>
      <c r="X62" s="591"/>
    </row>
    <row r="63" spans="1:24" ht="75.75" customHeight="1">
      <c r="A63" s="583"/>
      <c r="B63" s="209">
        <v>3</v>
      </c>
      <c r="C63" s="210" t="s">
        <v>382</v>
      </c>
      <c r="D63" s="206">
        <v>14</v>
      </c>
      <c r="E63" s="206" t="s">
        <v>39</v>
      </c>
      <c r="F63" s="205" t="s">
        <v>383</v>
      </c>
      <c r="G63" s="205" t="s">
        <v>384</v>
      </c>
      <c r="H63" s="207">
        <v>0</v>
      </c>
      <c r="I63" s="207">
        <v>0</v>
      </c>
      <c r="J63" s="207">
        <v>89</v>
      </c>
      <c r="K63" s="207">
        <v>0</v>
      </c>
      <c r="L63" s="207">
        <v>0</v>
      </c>
      <c r="M63" s="207">
        <v>0</v>
      </c>
      <c r="N63" s="207">
        <v>0</v>
      </c>
      <c r="O63" s="207">
        <v>89</v>
      </c>
      <c r="P63" s="211">
        <v>1246</v>
      </c>
    </row>
    <row r="64" spans="1:24" ht="59.25" customHeight="1">
      <c r="A64" s="583"/>
      <c r="B64" s="534">
        <v>4</v>
      </c>
      <c r="C64" s="535" t="s">
        <v>385</v>
      </c>
      <c r="D64" s="536">
        <v>1</v>
      </c>
      <c r="E64" s="536" t="s">
        <v>39</v>
      </c>
      <c r="F64" s="513" t="s">
        <v>371</v>
      </c>
      <c r="G64" s="513" t="s">
        <v>371</v>
      </c>
      <c r="H64" s="512">
        <v>2</v>
      </c>
      <c r="I64" s="512">
        <v>0</v>
      </c>
      <c r="J64" s="512">
        <v>23</v>
      </c>
      <c r="K64" s="512">
        <v>0</v>
      </c>
      <c r="L64" s="512">
        <v>4</v>
      </c>
      <c r="M64" s="512">
        <v>0</v>
      </c>
      <c r="N64" s="512">
        <v>0</v>
      </c>
      <c r="O64" s="512">
        <v>29</v>
      </c>
      <c r="P64" s="517">
        <v>29</v>
      </c>
    </row>
    <row r="65" spans="1:24" ht="49.5" customHeight="1">
      <c r="A65" s="583"/>
      <c r="B65" s="534"/>
      <c r="C65" s="535"/>
      <c r="D65" s="536"/>
      <c r="E65" s="536"/>
      <c r="F65" s="513"/>
      <c r="G65" s="513"/>
      <c r="H65" s="512"/>
      <c r="I65" s="512"/>
      <c r="J65" s="512"/>
      <c r="K65" s="512"/>
      <c r="L65" s="512"/>
      <c r="M65" s="512"/>
      <c r="N65" s="512"/>
      <c r="O65" s="512"/>
      <c r="P65" s="517"/>
    </row>
    <row r="66" spans="1:24" ht="54.75" customHeight="1">
      <c r="A66" s="583"/>
      <c r="B66" s="534">
        <v>5</v>
      </c>
      <c r="C66" s="581" t="s">
        <v>370</v>
      </c>
      <c r="D66" s="536">
        <v>1</v>
      </c>
      <c r="E66" s="536" t="s">
        <v>39</v>
      </c>
      <c r="F66" s="513" t="s">
        <v>371</v>
      </c>
      <c r="G66" s="513" t="s">
        <v>371</v>
      </c>
      <c r="H66" s="512">
        <v>0</v>
      </c>
      <c r="I66" s="512">
        <v>0</v>
      </c>
      <c r="J66" s="512">
        <v>0</v>
      </c>
      <c r="K66" s="512">
        <v>0</v>
      </c>
      <c r="L66" s="512">
        <v>0</v>
      </c>
      <c r="M66" s="512">
        <v>0</v>
      </c>
      <c r="N66" s="512">
        <v>16</v>
      </c>
      <c r="O66" s="512">
        <v>16</v>
      </c>
      <c r="P66" s="517">
        <v>16</v>
      </c>
    </row>
    <row r="67" spans="1:24" ht="53.25" customHeight="1">
      <c r="A67" s="583"/>
      <c r="B67" s="534"/>
      <c r="C67" s="581"/>
      <c r="D67" s="536"/>
      <c r="E67" s="536"/>
      <c r="F67" s="513"/>
      <c r="G67" s="513"/>
      <c r="H67" s="512"/>
      <c r="I67" s="512"/>
      <c r="J67" s="512"/>
      <c r="K67" s="512"/>
      <c r="L67" s="512"/>
      <c r="M67" s="512"/>
      <c r="N67" s="512"/>
      <c r="O67" s="512"/>
      <c r="P67" s="517"/>
    </row>
    <row r="68" spans="1:24" ht="105" customHeight="1">
      <c r="A68" s="583"/>
      <c r="B68" s="209">
        <v>6</v>
      </c>
      <c r="C68" s="208" t="s">
        <v>372</v>
      </c>
      <c r="D68" s="182">
        <v>1</v>
      </c>
      <c r="E68" s="182" t="s">
        <v>39</v>
      </c>
      <c r="F68" s="204" t="s">
        <v>387</v>
      </c>
      <c r="G68" s="204" t="s">
        <v>387</v>
      </c>
      <c r="H68" s="204">
        <v>12</v>
      </c>
      <c r="I68" s="204">
        <v>0</v>
      </c>
      <c r="J68" s="204">
        <v>52</v>
      </c>
      <c r="K68" s="204">
        <v>0</v>
      </c>
      <c r="L68" s="204">
        <v>1</v>
      </c>
      <c r="M68" s="204">
        <v>0</v>
      </c>
      <c r="N68" s="204">
        <v>0</v>
      </c>
      <c r="O68" s="204">
        <v>65</v>
      </c>
      <c r="P68" s="204">
        <v>65</v>
      </c>
    </row>
    <row r="69" spans="1:24" ht="46.5" customHeight="1">
      <c r="A69" s="583"/>
      <c r="B69" s="592"/>
      <c r="C69" s="593"/>
      <c r="D69" s="593"/>
      <c r="E69" s="593"/>
      <c r="F69" s="593"/>
      <c r="G69" s="593"/>
      <c r="H69" s="593"/>
      <c r="I69" s="593"/>
      <c r="J69" s="593"/>
      <c r="K69" s="593"/>
      <c r="L69" s="593"/>
      <c r="M69" s="593"/>
      <c r="N69" s="593"/>
      <c r="O69" s="593"/>
      <c r="P69" s="593"/>
      <c r="Q69" s="593"/>
      <c r="R69" s="593"/>
      <c r="S69" s="593"/>
      <c r="T69" s="593"/>
      <c r="U69" s="593"/>
      <c r="V69" s="593"/>
      <c r="W69" s="593"/>
      <c r="X69" s="594"/>
    </row>
    <row r="70" spans="1:24" ht="75" customHeight="1">
      <c r="A70" s="583"/>
      <c r="B70" s="534">
        <v>7</v>
      </c>
      <c r="C70" s="489" t="s">
        <v>331</v>
      </c>
      <c r="D70" s="491">
        <v>3.75</v>
      </c>
      <c r="E70" s="492" t="s">
        <v>39</v>
      </c>
      <c r="F70" s="490" t="s">
        <v>376</v>
      </c>
      <c r="G70" s="490" t="s">
        <v>359</v>
      </c>
      <c r="H70" s="494">
        <v>0</v>
      </c>
      <c r="I70" s="494">
        <v>0</v>
      </c>
      <c r="J70" s="494">
        <v>0</v>
      </c>
      <c r="K70" s="494">
        <v>0</v>
      </c>
      <c r="L70" s="494">
        <v>39</v>
      </c>
      <c r="M70" s="494">
        <v>0</v>
      </c>
      <c r="N70" s="494">
        <v>0</v>
      </c>
      <c r="O70" s="494">
        <v>39</v>
      </c>
      <c r="P70" s="496">
        <v>146.25</v>
      </c>
    </row>
    <row r="71" spans="1:24" ht="59.25" customHeight="1">
      <c r="A71" s="583"/>
      <c r="B71" s="534"/>
      <c r="C71" s="489"/>
      <c r="D71" s="491"/>
      <c r="E71" s="492"/>
      <c r="F71" s="490"/>
      <c r="G71" s="490"/>
      <c r="H71" s="494"/>
      <c r="I71" s="494"/>
      <c r="J71" s="494"/>
      <c r="K71" s="494"/>
      <c r="L71" s="494"/>
      <c r="M71" s="494"/>
      <c r="N71" s="494"/>
      <c r="O71" s="494"/>
      <c r="P71" s="496"/>
    </row>
    <row r="72" spans="1:24" ht="42.75" customHeight="1">
      <c r="A72" s="583"/>
      <c r="B72" s="534"/>
      <c r="C72" s="489"/>
      <c r="D72" s="491"/>
      <c r="E72" s="492"/>
      <c r="F72" s="490"/>
      <c r="G72" s="490"/>
      <c r="H72" s="494"/>
      <c r="I72" s="494"/>
      <c r="J72" s="494"/>
      <c r="K72" s="494"/>
      <c r="L72" s="494"/>
      <c r="M72" s="494"/>
      <c r="N72" s="494"/>
      <c r="O72" s="494"/>
      <c r="P72" s="496"/>
    </row>
    <row r="73" spans="1:24" ht="42.75" customHeight="1">
      <c r="A73" s="583"/>
      <c r="B73" s="534"/>
      <c r="C73" s="489"/>
      <c r="D73" s="491"/>
      <c r="E73" s="492"/>
      <c r="F73" s="490"/>
      <c r="G73" s="490"/>
      <c r="H73" s="494"/>
      <c r="I73" s="494"/>
      <c r="J73" s="494"/>
      <c r="K73" s="494"/>
      <c r="L73" s="494"/>
      <c r="M73" s="494"/>
      <c r="N73" s="494"/>
      <c r="O73" s="494"/>
      <c r="P73" s="496"/>
    </row>
    <row r="74" spans="1:24" ht="42.75" customHeight="1">
      <c r="A74" s="583"/>
      <c r="B74" s="534"/>
      <c r="C74" s="489"/>
      <c r="D74" s="491"/>
      <c r="E74" s="492"/>
      <c r="F74" s="490"/>
      <c r="G74" s="490"/>
      <c r="H74" s="494"/>
      <c r="I74" s="494"/>
      <c r="J74" s="494"/>
      <c r="K74" s="494"/>
      <c r="L74" s="494"/>
      <c r="M74" s="494"/>
      <c r="N74" s="494"/>
      <c r="O74" s="494"/>
      <c r="P74" s="496"/>
    </row>
    <row r="75" spans="1:24" ht="42.75" customHeight="1">
      <c r="A75" s="583"/>
      <c r="B75" s="592"/>
      <c r="C75" s="593"/>
      <c r="D75" s="593"/>
      <c r="E75" s="593"/>
      <c r="F75" s="593"/>
      <c r="G75" s="593"/>
      <c r="H75" s="593"/>
      <c r="I75" s="593"/>
      <c r="J75" s="593"/>
      <c r="K75" s="593"/>
      <c r="L75" s="593"/>
      <c r="M75" s="593"/>
      <c r="N75" s="593"/>
      <c r="O75" s="593"/>
      <c r="P75" s="593"/>
      <c r="Q75" s="593"/>
      <c r="R75" s="593"/>
      <c r="S75" s="593"/>
      <c r="T75" s="593"/>
      <c r="U75" s="593"/>
      <c r="V75" s="593"/>
      <c r="W75" s="593"/>
      <c r="X75" s="594"/>
    </row>
    <row r="76" spans="1:24" ht="42.75" customHeight="1">
      <c r="A76" s="583"/>
      <c r="B76" s="534">
        <v>8</v>
      </c>
      <c r="C76" s="489" t="s">
        <v>381</v>
      </c>
      <c r="D76" s="491">
        <v>18.75</v>
      </c>
      <c r="E76" s="492" t="s">
        <v>39</v>
      </c>
      <c r="F76" s="490" t="s">
        <v>373</v>
      </c>
      <c r="G76" s="490" t="s">
        <v>374</v>
      </c>
      <c r="H76" s="494">
        <v>0</v>
      </c>
      <c r="I76" s="494">
        <v>0</v>
      </c>
      <c r="J76" s="494">
        <v>0</v>
      </c>
      <c r="K76" s="494">
        <v>0</v>
      </c>
      <c r="L76" s="494">
        <v>39</v>
      </c>
      <c r="M76" s="494">
        <v>0</v>
      </c>
      <c r="N76" s="494">
        <v>0</v>
      </c>
      <c r="O76" s="494">
        <v>39</v>
      </c>
      <c r="P76" s="494">
        <v>731.25</v>
      </c>
    </row>
    <row r="77" spans="1:24" ht="57" customHeight="1">
      <c r="A77" s="583"/>
      <c r="B77" s="534"/>
      <c r="C77" s="489"/>
      <c r="D77" s="491"/>
      <c r="E77" s="492"/>
      <c r="F77" s="490"/>
      <c r="G77" s="490"/>
      <c r="H77" s="494"/>
      <c r="I77" s="494"/>
      <c r="J77" s="494"/>
      <c r="K77" s="494"/>
      <c r="L77" s="494"/>
      <c r="M77" s="494"/>
      <c r="N77" s="494"/>
      <c r="O77" s="494"/>
      <c r="P77" s="494"/>
    </row>
    <row r="78" spans="1:24" ht="42.75" customHeight="1">
      <c r="A78" s="583"/>
      <c r="B78" s="534"/>
      <c r="C78" s="489"/>
      <c r="D78" s="491"/>
      <c r="E78" s="492"/>
      <c r="F78" s="490"/>
      <c r="G78" s="490"/>
      <c r="H78" s="494"/>
      <c r="I78" s="494"/>
      <c r="J78" s="494"/>
      <c r="K78" s="494"/>
      <c r="L78" s="494"/>
      <c r="M78" s="494"/>
      <c r="N78" s="494"/>
      <c r="O78" s="494"/>
      <c r="P78" s="494"/>
    </row>
    <row r="79" spans="1:24" ht="42.75" customHeight="1">
      <c r="A79" s="583"/>
      <c r="B79" s="534"/>
      <c r="C79" s="489"/>
      <c r="D79" s="491"/>
      <c r="E79" s="492"/>
      <c r="F79" s="490"/>
      <c r="G79" s="490"/>
      <c r="H79" s="494"/>
      <c r="I79" s="494"/>
      <c r="J79" s="494"/>
      <c r="K79" s="494"/>
      <c r="L79" s="494"/>
      <c r="M79" s="494"/>
      <c r="N79" s="494"/>
      <c r="O79" s="494"/>
      <c r="P79" s="494"/>
    </row>
    <row r="80" spans="1:24" ht="60" customHeight="1">
      <c r="A80" s="583"/>
      <c r="B80" s="534"/>
      <c r="C80" s="489"/>
      <c r="D80" s="491"/>
      <c r="E80" s="492"/>
      <c r="F80" s="490"/>
      <c r="G80" s="490"/>
      <c r="H80" s="494"/>
      <c r="I80" s="494"/>
      <c r="J80" s="494"/>
      <c r="K80" s="494"/>
      <c r="L80" s="494"/>
      <c r="M80" s="494"/>
      <c r="N80" s="494"/>
      <c r="O80" s="494"/>
      <c r="P80" s="494"/>
    </row>
    <row r="81" spans="1:24" ht="42.75" customHeight="1">
      <c r="A81" s="583"/>
      <c r="B81" s="534"/>
      <c r="C81" s="489"/>
      <c r="D81" s="491"/>
      <c r="E81" s="492"/>
      <c r="F81" s="490"/>
      <c r="G81" s="490"/>
      <c r="H81" s="494"/>
      <c r="I81" s="494"/>
      <c r="J81" s="494"/>
      <c r="K81" s="494"/>
      <c r="L81" s="494"/>
      <c r="M81" s="494"/>
      <c r="N81" s="494"/>
      <c r="O81" s="494"/>
      <c r="P81" s="494"/>
    </row>
    <row r="82" spans="1:24" ht="42.75" customHeight="1">
      <c r="A82" s="583"/>
      <c r="B82" s="534"/>
      <c r="C82" s="489"/>
      <c r="D82" s="491"/>
      <c r="E82" s="492"/>
      <c r="F82" s="490"/>
      <c r="G82" s="490"/>
      <c r="H82" s="494"/>
      <c r="I82" s="494"/>
      <c r="J82" s="494"/>
      <c r="K82" s="494"/>
      <c r="L82" s="494"/>
      <c r="M82" s="494"/>
      <c r="N82" s="494"/>
      <c r="O82" s="494"/>
      <c r="P82" s="494"/>
    </row>
    <row r="83" spans="1:24" ht="42.75" customHeight="1">
      <c r="A83" s="583"/>
      <c r="B83" s="534"/>
      <c r="C83" s="489"/>
      <c r="D83" s="491"/>
      <c r="E83" s="492"/>
      <c r="F83" s="490"/>
      <c r="G83" s="490"/>
      <c r="H83" s="494"/>
      <c r="I83" s="494"/>
      <c r="J83" s="494"/>
      <c r="K83" s="494"/>
      <c r="L83" s="494"/>
      <c r="M83" s="494"/>
      <c r="N83" s="494"/>
      <c r="O83" s="494"/>
      <c r="P83" s="494"/>
    </row>
    <row r="84" spans="1:24" ht="42.75" customHeight="1">
      <c r="A84" s="583"/>
      <c r="B84" s="534"/>
      <c r="C84" s="489"/>
      <c r="D84" s="491"/>
      <c r="E84" s="492"/>
      <c r="F84" s="490"/>
      <c r="G84" s="490"/>
      <c r="H84" s="494"/>
      <c r="I84" s="494"/>
      <c r="J84" s="494"/>
      <c r="K84" s="494"/>
      <c r="L84" s="494"/>
      <c r="M84" s="494"/>
      <c r="N84" s="494"/>
      <c r="O84" s="494"/>
      <c r="P84" s="494"/>
    </row>
    <row r="85" spans="1:24" ht="42.75" customHeight="1">
      <c r="A85" s="583"/>
      <c r="B85" s="592"/>
      <c r="C85" s="593"/>
      <c r="D85" s="593"/>
      <c r="E85" s="593"/>
      <c r="F85" s="593"/>
      <c r="G85" s="593"/>
      <c r="H85" s="593"/>
      <c r="I85" s="593"/>
      <c r="J85" s="593"/>
      <c r="K85" s="593"/>
      <c r="L85" s="593"/>
      <c r="M85" s="593"/>
      <c r="N85" s="593"/>
      <c r="O85" s="593"/>
      <c r="P85" s="593"/>
      <c r="Q85" s="593"/>
      <c r="R85" s="593"/>
      <c r="S85" s="593"/>
      <c r="T85" s="593"/>
      <c r="U85" s="593"/>
      <c r="V85" s="593"/>
      <c r="W85" s="593"/>
      <c r="X85" s="594"/>
    </row>
    <row r="86" spans="1:24" ht="63" customHeight="1">
      <c r="A86" s="583"/>
      <c r="B86" s="531">
        <v>9</v>
      </c>
      <c r="C86" s="539" t="s">
        <v>391</v>
      </c>
      <c r="D86" s="607">
        <v>8</v>
      </c>
      <c r="E86" s="607" t="s">
        <v>39</v>
      </c>
      <c r="F86" s="609" t="s">
        <v>371</v>
      </c>
      <c r="G86" s="609" t="s">
        <v>389</v>
      </c>
      <c r="H86" s="607">
        <v>0</v>
      </c>
      <c r="I86" s="609">
        <v>0</v>
      </c>
      <c r="J86" s="609">
        <v>77</v>
      </c>
      <c r="K86" s="610">
        <v>0</v>
      </c>
      <c r="L86" s="610">
        <v>0</v>
      </c>
      <c r="M86" s="610">
        <v>0</v>
      </c>
      <c r="N86" s="610">
        <v>0</v>
      </c>
      <c r="O86" s="609">
        <v>77</v>
      </c>
      <c r="P86" s="610">
        <v>616</v>
      </c>
    </row>
    <row r="87" spans="1:24" ht="42.75" customHeight="1">
      <c r="A87" s="583"/>
      <c r="B87" s="532"/>
      <c r="C87" s="540"/>
      <c r="D87" s="607"/>
      <c r="E87" s="607"/>
      <c r="F87" s="609"/>
      <c r="G87" s="609"/>
      <c r="H87" s="607"/>
      <c r="I87" s="609"/>
      <c r="J87" s="609"/>
      <c r="K87" s="611"/>
      <c r="L87" s="611"/>
      <c r="M87" s="611"/>
      <c r="N87" s="611"/>
      <c r="O87" s="609"/>
      <c r="P87" s="611"/>
    </row>
    <row r="88" spans="1:24" ht="42.75" customHeight="1">
      <c r="A88" s="583"/>
      <c r="B88" s="532"/>
      <c r="C88" s="540"/>
      <c r="D88" s="607"/>
      <c r="E88" s="607"/>
      <c r="F88" s="609"/>
      <c r="G88" s="609"/>
      <c r="H88" s="607"/>
      <c r="I88" s="609"/>
      <c r="J88" s="609"/>
      <c r="K88" s="611"/>
      <c r="L88" s="611"/>
      <c r="M88" s="611"/>
      <c r="N88" s="611"/>
      <c r="O88" s="609"/>
      <c r="P88" s="611"/>
    </row>
    <row r="89" spans="1:24" ht="42.75" customHeight="1">
      <c r="A89" s="583"/>
      <c r="B89" s="532"/>
      <c r="C89" s="540"/>
      <c r="D89" s="607"/>
      <c r="E89" s="607"/>
      <c r="F89" s="609"/>
      <c r="G89" s="609"/>
      <c r="H89" s="607"/>
      <c r="I89" s="609"/>
      <c r="J89" s="609"/>
      <c r="K89" s="611"/>
      <c r="L89" s="611"/>
      <c r="M89" s="611"/>
      <c r="N89" s="611"/>
      <c r="O89" s="609"/>
      <c r="P89" s="611"/>
    </row>
    <row r="90" spans="1:24" ht="42.75" customHeight="1">
      <c r="A90" s="583"/>
      <c r="B90" s="532"/>
      <c r="C90" s="540"/>
      <c r="D90" s="607"/>
      <c r="E90" s="607"/>
      <c r="F90" s="609"/>
      <c r="G90" s="609"/>
      <c r="H90" s="607"/>
      <c r="I90" s="609"/>
      <c r="J90" s="609"/>
      <c r="K90" s="611"/>
      <c r="L90" s="611"/>
      <c r="M90" s="611"/>
      <c r="N90" s="611"/>
      <c r="O90" s="609"/>
      <c r="P90" s="611"/>
    </row>
    <row r="91" spans="1:24" ht="42.75" customHeight="1">
      <c r="A91" s="583"/>
      <c r="B91" s="532"/>
      <c r="C91" s="540"/>
      <c r="D91" s="607"/>
      <c r="E91" s="607"/>
      <c r="F91" s="609"/>
      <c r="G91" s="609"/>
      <c r="H91" s="607"/>
      <c r="I91" s="609"/>
      <c r="J91" s="609"/>
      <c r="K91" s="611"/>
      <c r="L91" s="611"/>
      <c r="M91" s="611"/>
      <c r="N91" s="611"/>
      <c r="O91" s="609"/>
      <c r="P91" s="611"/>
    </row>
    <row r="92" spans="1:24" ht="42.75" customHeight="1">
      <c r="A92" s="583"/>
      <c r="B92" s="532"/>
      <c r="C92" s="540"/>
      <c r="D92" s="607"/>
      <c r="E92" s="607"/>
      <c r="F92" s="609"/>
      <c r="G92" s="609"/>
      <c r="H92" s="607"/>
      <c r="I92" s="609"/>
      <c r="J92" s="609"/>
      <c r="K92" s="611"/>
      <c r="L92" s="611"/>
      <c r="M92" s="611"/>
      <c r="N92" s="611"/>
      <c r="O92" s="609"/>
      <c r="P92" s="611"/>
    </row>
    <row r="93" spans="1:24" ht="42.75" customHeight="1">
      <c r="A93" s="583"/>
      <c r="B93" s="532"/>
      <c r="C93" s="540"/>
      <c r="D93" s="607"/>
      <c r="E93" s="607"/>
      <c r="F93" s="609"/>
      <c r="G93" s="609"/>
      <c r="H93" s="607"/>
      <c r="I93" s="609"/>
      <c r="J93" s="609"/>
      <c r="K93" s="611"/>
      <c r="L93" s="611"/>
      <c r="M93" s="611"/>
      <c r="N93" s="611"/>
      <c r="O93" s="609"/>
      <c r="P93" s="611"/>
    </row>
    <row r="94" spans="1:24" ht="42.75" customHeight="1">
      <c r="A94" s="583"/>
      <c r="B94" s="532"/>
      <c r="C94" s="540"/>
      <c r="D94" s="607"/>
      <c r="E94" s="607"/>
      <c r="F94" s="609"/>
      <c r="G94" s="609"/>
      <c r="H94" s="607"/>
      <c r="I94" s="609"/>
      <c r="J94" s="609"/>
      <c r="K94" s="611"/>
      <c r="L94" s="611"/>
      <c r="M94" s="611"/>
      <c r="N94" s="611"/>
      <c r="O94" s="609"/>
      <c r="P94" s="611"/>
    </row>
    <row r="95" spans="1:24" ht="42.75" customHeight="1">
      <c r="A95" s="583"/>
      <c r="B95" s="532"/>
      <c r="C95" s="540"/>
      <c r="D95" s="607"/>
      <c r="E95" s="607"/>
      <c r="F95" s="609"/>
      <c r="G95" s="609"/>
      <c r="H95" s="607"/>
      <c r="I95" s="609"/>
      <c r="J95" s="609"/>
      <c r="K95" s="611"/>
      <c r="L95" s="611"/>
      <c r="M95" s="611"/>
      <c r="N95" s="611"/>
      <c r="O95" s="609"/>
      <c r="P95" s="611"/>
    </row>
    <row r="96" spans="1:24" ht="42.75" customHeight="1">
      <c r="A96" s="583"/>
      <c r="B96" s="532"/>
      <c r="C96" s="540"/>
      <c r="D96" s="607"/>
      <c r="E96" s="607"/>
      <c r="F96" s="609"/>
      <c r="G96" s="609"/>
      <c r="H96" s="607"/>
      <c r="I96" s="609"/>
      <c r="J96" s="609"/>
      <c r="K96" s="611"/>
      <c r="L96" s="611"/>
      <c r="M96" s="611"/>
      <c r="N96" s="611"/>
      <c r="O96" s="609"/>
      <c r="P96" s="611"/>
    </row>
    <row r="97" spans="1:16" ht="42.75" customHeight="1">
      <c r="A97" s="583"/>
      <c r="B97" s="532"/>
      <c r="C97" s="540"/>
      <c r="D97" s="607"/>
      <c r="E97" s="607"/>
      <c r="F97" s="609"/>
      <c r="G97" s="609"/>
      <c r="H97" s="607"/>
      <c r="I97" s="609"/>
      <c r="J97" s="609"/>
      <c r="K97" s="611"/>
      <c r="L97" s="611"/>
      <c r="M97" s="611"/>
      <c r="N97" s="611"/>
      <c r="O97" s="609"/>
      <c r="P97" s="611"/>
    </row>
    <row r="98" spans="1:16" ht="42.75" customHeight="1">
      <c r="A98" s="583"/>
      <c r="B98" s="532"/>
      <c r="C98" s="540"/>
      <c r="D98" s="607"/>
      <c r="E98" s="607"/>
      <c r="F98" s="609"/>
      <c r="G98" s="609"/>
      <c r="H98" s="607"/>
      <c r="I98" s="609"/>
      <c r="J98" s="609"/>
      <c r="K98" s="611"/>
      <c r="L98" s="611"/>
      <c r="M98" s="611"/>
      <c r="N98" s="611"/>
      <c r="O98" s="609"/>
      <c r="P98" s="611"/>
    </row>
    <row r="99" spans="1:16" ht="42.75" customHeight="1">
      <c r="A99" s="583"/>
      <c r="B99" s="532"/>
      <c r="C99" s="540"/>
      <c r="D99" s="607"/>
      <c r="E99" s="607"/>
      <c r="F99" s="609"/>
      <c r="G99" s="609"/>
      <c r="H99" s="607"/>
      <c r="I99" s="609"/>
      <c r="J99" s="609"/>
      <c r="K99" s="611"/>
      <c r="L99" s="611"/>
      <c r="M99" s="611"/>
      <c r="N99" s="611"/>
      <c r="O99" s="609"/>
      <c r="P99" s="611"/>
    </row>
    <row r="100" spans="1:16" ht="42.75" customHeight="1">
      <c r="A100" s="583"/>
      <c r="B100" s="532"/>
      <c r="C100" s="540"/>
      <c r="D100" s="607"/>
      <c r="E100" s="607"/>
      <c r="F100" s="609"/>
      <c r="G100" s="609"/>
      <c r="H100" s="607"/>
      <c r="I100" s="609"/>
      <c r="J100" s="609"/>
      <c r="K100" s="611"/>
      <c r="L100" s="611"/>
      <c r="M100" s="611"/>
      <c r="N100" s="611"/>
      <c r="O100" s="609"/>
      <c r="P100" s="611"/>
    </row>
    <row r="101" spans="1:16" ht="42.75" customHeight="1">
      <c r="A101" s="583"/>
      <c r="B101" s="532"/>
      <c r="C101" s="540"/>
      <c r="D101" s="607"/>
      <c r="E101" s="607"/>
      <c r="F101" s="609"/>
      <c r="G101" s="609"/>
      <c r="H101" s="607"/>
      <c r="I101" s="609"/>
      <c r="J101" s="609"/>
      <c r="K101" s="611"/>
      <c r="L101" s="611"/>
      <c r="M101" s="611"/>
      <c r="N101" s="611"/>
      <c r="O101" s="609"/>
      <c r="P101" s="611"/>
    </row>
    <row r="102" spans="1:16" ht="42.75" customHeight="1">
      <c r="A102" s="583"/>
      <c r="B102" s="532"/>
      <c r="C102" s="540"/>
      <c r="D102" s="607"/>
      <c r="E102" s="607"/>
      <c r="F102" s="609"/>
      <c r="G102" s="609"/>
      <c r="H102" s="607"/>
      <c r="I102" s="609"/>
      <c r="J102" s="609"/>
      <c r="K102" s="611"/>
      <c r="L102" s="611"/>
      <c r="M102" s="611"/>
      <c r="N102" s="611"/>
      <c r="O102" s="609"/>
      <c r="P102" s="611"/>
    </row>
    <row r="103" spans="1:16" ht="42.75" customHeight="1">
      <c r="A103" s="583"/>
      <c r="B103" s="532"/>
      <c r="C103" s="540"/>
      <c r="D103" s="607"/>
      <c r="E103" s="607"/>
      <c r="F103" s="609"/>
      <c r="G103" s="609"/>
      <c r="H103" s="607"/>
      <c r="I103" s="609"/>
      <c r="J103" s="609"/>
      <c r="K103" s="611"/>
      <c r="L103" s="611"/>
      <c r="M103" s="611"/>
      <c r="N103" s="611"/>
      <c r="O103" s="609"/>
      <c r="P103" s="611"/>
    </row>
    <row r="104" spans="1:16" ht="42.75" customHeight="1">
      <c r="A104" s="583"/>
      <c r="B104" s="532"/>
      <c r="C104" s="540"/>
      <c r="D104" s="607"/>
      <c r="E104" s="607"/>
      <c r="F104" s="609"/>
      <c r="G104" s="609"/>
      <c r="H104" s="607"/>
      <c r="I104" s="609"/>
      <c r="J104" s="609"/>
      <c r="K104" s="611"/>
      <c r="L104" s="611"/>
      <c r="M104" s="611"/>
      <c r="N104" s="611"/>
      <c r="O104" s="609"/>
      <c r="P104" s="611"/>
    </row>
    <row r="105" spans="1:16" ht="42.75" customHeight="1">
      <c r="A105" s="583"/>
      <c r="B105" s="532"/>
      <c r="C105" s="540"/>
      <c r="D105" s="607"/>
      <c r="E105" s="607"/>
      <c r="F105" s="609"/>
      <c r="G105" s="609"/>
      <c r="H105" s="607"/>
      <c r="I105" s="609"/>
      <c r="J105" s="609"/>
      <c r="K105" s="611"/>
      <c r="L105" s="611"/>
      <c r="M105" s="611"/>
      <c r="N105" s="611"/>
      <c r="O105" s="609"/>
      <c r="P105" s="611"/>
    </row>
    <row r="106" spans="1:16" ht="41.25" customHeight="1" thickBot="1">
      <c r="A106" s="583"/>
      <c r="B106" s="532"/>
      <c r="C106" s="540"/>
      <c r="D106" s="608"/>
      <c r="E106" s="608"/>
      <c r="F106" s="610"/>
      <c r="G106" s="610"/>
      <c r="H106" s="608"/>
      <c r="I106" s="610"/>
      <c r="J106" s="610"/>
      <c r="K106" s="611"/>
      <c r="L106" s="611"/>
      <c r="M106" s="611"/>
      <c r="N106" s="611"/>
      <c r="O106" s="610"/>
      <c r="P106" s="611"/>
    </row>
    <row r="107" spans="1:16" ht="53.25" customHeight="1">
      <c r="A107" s="584"/>
      <c r="B107" s="226"/>
      <c r="C107" s="219" t="s">
        <v>392</v>
      </c>
      <c r="D107" s="227">
        <f>SUM(D50:D106)</f>
        <v>63.75</v>
      </c>
      <c r="E107" s="228"/>
      <c r="F107" s="228"/>
      <c r="G107" s="228"/>
      <c r="H107" s="227">
        <f t="shared" ref="H107:P107" si="1">SUM(H50:H106)</f>
        <v>14</v>
      </c>
      <c r="I107" s="227">
        <f t="shared" si="1"/>
        <v>0</v>
      </c>
      <c r="J107" s="227">
        <f t="shared" si="1"/>
        <v>364</v>
      </c>
      <c r="K107" s="227">
        <f t="shared" si="1"/>
        <v>0</v>
      </c>
      <c r="L107" s="227">
        <f t="shared" si="1"/>
        <v>109</v>
      </c>
      <c r="M107" s="227">
        <f t="shared" si="1"/>
        <v>0</v>
      </c>
      <c r="N107" s="227">
        <f t="shared" si="1"/>
        <v>16</v>
      </c>
      <c r="O107" s="227">
        <f t="shared" si="1"/>
        <v>503</v>
      </c>
      <c r="P107" s="229">
        <f t="shared" si="1"/>
        <v>3635.75</v>
      </c>
    </row>
    <row r="108" spans="1:16" ht="57.75" customHeight="1" thickBot="1">
      <c r="A108" s="585"/>
      <c r="B108" s="230"/>
      <c r="C108" s="224" t="s">
        <v>393</v>
      </c>
      <c r="D108" s="231">
        <f>D107+'Sep 24'!D84</f>
        <v>384</v>
      </c>
      <c r="E108" s="231"/>
      <c r="F108" s="231"/>
      <c r="G108" s="231"/>
      <c r="H108" s="231">
        <f>H107+'Sep 24'!H84</f>
        <v>242</v>
      </c>
      <c r="I108" s="231">
        <f>I107+'Sep 24'!I84</f>
        <v>25</v>
      </c>
      <c r="J108" s="231">
        <f>J107+'Sep 24'!J84</f>
        <v>2612</v>
      </c>
      <c r="K108" s="231">
        <f>K107+'Sep 24'!K84</f>
        <v>30</v>
      </c>
      <c r="L108" s="231">
        <f>L107+'Sep 24'!L84</f>
        <v>378</v>
      </c>
      <c r="M108" s="231">
        <f>M107+'Sep 24'!M84</f>
        <v>0</v>
      </c>
      <c r="N108" s="231">
        <f>N107+'Sep 24'!N84</f>
        <v>25</v>
      </c>
      <c r="O108" s="231">
        <f>O107+'Sep 24'!O84</f>
        <v>3312</v>
      </c>
      <c r="P108" s="231">
        <f>P107+'Sep 24'!P84</f>
        <v>32929</v>
      </c>
    </row>
    <row r="109" spans="1:16" ht="27" customHeight="1">
      <c r="A109" s="499" t="s">
        <v>20</v>
      </c>
      <c r="B109" s="299"/>
      <c r="C109" s="300"/>
      <c r="D109" s="300"/>
      <c r="E109" s="300"/>
      <c r="F109" s="300"/>
      <c r="G109" s="300"/>
      <c r="H109" s="300"/>
      <c r="I109" s="300"/>
      <c r="J109" s="300"/>
      <c r="K109" s="300"/>
      <c r="L109" s="300"/>
      <c r="M109" s="300"/>
      <c r="N109" s="300"/>
      <c r="O109" s="300"/>
      <c r="P109" s="300"/>
    </row>
    <row r="110" spans="1:16" ht="31.5" customHeight="1">
      <c r="A110" s="499"/>
      <c r="B110" s="195"/>
      <c r="C110" s="176" t="s">
        <v>392</v>
      </c>
      <c r="D110" s="196">
        <f>SUM(D109)</f>
        <v>0</v>
      </c>
      <c r="E110" s="197"/>
      <c r="F110" s="197"/>
      <c r="G110" s="197"/>
      <c r="H110" s="196">
        <f>H109</f>
        <v>0</v>
      </c>
      <c r="I110" s="196">
        <f>I109</f>
        <v>0</v>
      </c>
      <c r="J110" s="196">
        <f t="shared" ref="J110:P110" si="2">J109</f>
        <v>0</v>
      </c>
      <c r="K110" s="196">
        <f t="shared" si="2"/>
        <v>0</v>
      </c>
      <c r="L110" s="196">
        <f t="shared" si="2"/>
        <v>0</v>
      </c>
      <c r="M110" s="196">
        <f t="shared" si="2"/>
        <v>0</v>
      </c>
      <c r="N110" s="196">
        <f t="shared" si="2"/>
        <v>0</v>
      </c>
      <c r="O110" s="196">
        <f t="shared" si="2"/>
        <v>0</v>
      </c>
      <c r="P110" s="177">
        <f t="shared" si="2"/>
        <v>0</v>
      </c>
    </row>
    <row r="111" spans="1:16" ht="37.5" customHeight="1">
      <c r="A111" s="499"/>
      <c r="B111" s="195"/>
      <c r="C111" s="176" t="s">
        <v>393</v>
      </c>
      <c r="D111" s="196">
        <f>D110+'July 24'!D87</f>
        <v>0</v>
      </c>
      <c r="E111" s="196"/>
      <c r="F111" s="197"/>
      <c r="G111" s="197"/>
      <c r="H111" s="196">
        <f>H110+'July 24'!H87</f>
        <v>0</v>
      </c>
      <c r="I111" s="196">
        <f>I110+'July 24'!I87</f>
        <v>0</v>
      </c>
      <c r="J111" s="196">
        <f>J110+'July 24'!J87</f>
        <v>0</v>
      </c>
      <c r="K111" s="196">
        <f>K110+'July 24'!K87</f>
        <v>0</v>
      </c>
      <c r="L111" s="196">
        <f>L110+'July 24'!L87</f>
        <v>0</v>
      </c>
      <c r="M111" s="196">
        <f>M110+'July 24'!M87</f>
        <v>0</v>
      </c>
      <c r="N111" s="196">
        <f>N110+'July 24'!N87</f>
        <v>0</v>
      </c>
      <c r="O111" s="196">
        <f>O110+'July 24'!O87</f>
        <v>0</v>
      </c>
      <c r="P111" s="177">
        <f>P110+'July 24'!P87</f>
        <v>0</v>
      </c>
    </row>
    <row r="112" spans="1:16" ht="30" customHeight="1">
      <c r="A112" s="486" t="s">
        <v>21</v>
      </c>
      <c r="B112" s="487"/>
      <c r="C112" s="487"/>
      <c r="D112" s="487"/>
      <c r="E112" s="487"/>
      <c r="F112" s="487"/>
      <c r="G112" s="487"/>
      <c r="H112" s="487"/>
      <c r="I112" s="487"/>
      <c r="J112" s="487"/>
      <c r="K112" s="487"/>
      <c r="L112" s="487"/>
      <c r="M112" s="487"/>
      <c r="N112" s="487"/>
      <c r="O112" s="487"/>
      <c r="P112" s="488"/>
    </row>
    <row r="113" spans="1:24" ht="30" customHeight="1">
      <c r="A113" s="486" t="s">
        <v>192</v>
      </c>
      <c r="B113" s="487"/>
      <c r="C113" s="487"/>
      <c r="D113" s="487"/>
      <c r="E113" s="487"/>
      <c r="F113" s="487"/>
      <c r="G113" s="487"/>
      <c r="H113" s="487"/>
      <c r="I113" s="487"/>
      <c r="J113" s="487"/>
      <c r="K113" s="487"/>
      <c r="L113" s="487"/>
      <c r="M113" s="487"/>
      <c r="N113" s="487"/>
      <c r="O113" s="487"/>
      <c r="P113" s="488"/>
    </row>
    <row r="114" spans="1:24" ht="30" customHeight="1">
      <c r="A114" s="179"/>
      <c r="B114" s="175"/>
      <c r="C114" s="179"/>
      <c r="D114" s="175"/>
      <c r="E114" s="175"/>
      <c r="F114" s="179"/>
      <c r="G114" s="179"/>
      <c r="H114" s="179"/>
      <c r="I114" s="179"/>
      <c r="J114" s="175"/>
      <c r="K114" s="179"/>
      <c r="L114" s="179"/>
      <c r="M114" s="179"/>
      <c r="N114" s="179"/>
      <c r="O114" s="175"/>
      <c r="P114" s="179"/>
    </row>
    <row r="115" spans="1:24" ht="30" customHeight="1">
      <c r="A115" s="179"/>
      <c r="B115" s="175"/>
      <c r="C115" s="179"/>
      <c r="D115" s="175"/>
      <c r="E115" s="175"/>
      <c r="F115" s="179"/>
      <c r="G115" s="179"/>
      <c r="H115" s="179"/>
      <c r="I115" s="179"/>
      <c r="J115" s="175"/>
      <c r="K115" s="179"/>
      <c r="L115" s="179"/>
      <c r="M115" s="179"/>
      <c r="N115" s="179"/>
      <c r="O115" s="175"/>
      <c r="P115" s="179"/>
    </row>
    <row r="116" spans="1:24" ht="30" customHeight="1">
      <c r="A116" s="505" t="s">
        <v>18</v>
      </c>
      <c r="B116" s="560" t="s">
        <v>191</v>
      </c>
      <c r="C116" s="561"/>
      <c r="D116" s="561"/>
      <c r="E116" s="561"/>
      <c r="F116" s="561"/>
      <c r="G116" s="561"/>
      <c r="H116" s="561"/>
      <c r="I116" s="561"/>
      <c r="J116" s="561"/>
      <c r="K116" s="561"/>
      <c r="L116" s="561"/>
      <c r="M116" s="562"/>
      <c r="N116" s="180"/>
      <c r="O116" s="185"/>
      <c r="P116" s="180"/>
      <c r="Q116" s="506" t="s">
        <v>13</v>
      </c>
      <c r="R116" s="506"/>
      <c r="S116" s="506"/>
      <c r="T116" s="506"/>
      <c r="U116" s="506"/>
      <c r="V116" s="506"/>
      <c r="W116" s="506"/>
      <c r="X116" s="506"/>
    </row>
    <row r="117" spans="1:24" ht="30" customHeight="1">
      <c r="A117" s="505"/>
      <c r="B117" s="506" t="s">
        <v>10</v>
      </c>
      <c r="C117" s="506"/>
      <c r="D117" s="506"/>
      <c r="E117" s="506"/>
      <c r="F117" s="506" t="s">
        <v>11</v>
      </c>
      <c r="G117" s="506"/>
      <c r="H117" s="506" t="s">
        <v>12</v>
      </c>
      <c r="I117" s="506"/>
      <c r="J117" s="506"/>
      <c r="K117" s="506"/>
      <c r="L117" s="506"/>
      <c r="M117" s="506"/>
      <c r="N117" s="506"/>
      <c r="O117" s="506"/>
      <c r="P117" s="506"/>
      <c r="Q117" s="506"/>
      <c r="R117" s="506"/>
      <c r="S117" s="506"/>
      <c r="T117" s="506"/>
      <c r="U117" s="506"/>
      <c r="V117" s="506"/>
      <c r="W117" s="506"/>
      <c r="X117" s="506"/>
    </row>
    <row r="118" spans="1:24" ht="30" customHeight="1">
      <c r="A118" s="505"/>
      <c r="B118" s="506"/>
      <c r="C118" s="506"/>
      <c r="D118" s="506"/>
      <c r="E118" s="506"/>
      <c r="F118" s="506"/>
      <c r="G118" s="506"/>
      <c r="H118" s="506"/>
      <c r="I118" s="506"/>
      <c r="J118" s="506"/>
      <c r="K118" s="506"/>
      <c r="L118" s="506"/>
      <c r="M118" s="506"/>
      <c r="N118" s="506"/>
      <c r="O118" s="506"/>
      <c r="P118" s="506"/>
      <c r="Q118" s="506"/>
      <c r="R118" s="506"/>
      <c r="S118" s="506"/>
      <c r="T118" s="506"/>
      <c r="U118" s="506"/>
      <c r="V118" s="506"/>
      <c r="W118" s="506"/>
      <c r="X118" s="506"/>
    </row>
    <row r="119" spans="1:24" ht="30" customHeight="1">
      <c r="A119" s="184">
        <v>1</v>
      </c>
      <c r="B119" s="505">
        <v>2</v>
      </c>
      <c r="C119" s="505"/>
      <c r="D119" s="505"/>
      <c r="E119" s="505"/>
      <c r="F119" s="505">
        <v>3</v>
      </c>
      <c r="G119" s="505"/>
      <c r="H119" s="505">
        <v>4</v>
      </c>
      <c r="I119" s="505"/>
      <c r="J119" s="505"/>
      <c r="K119" s="505"/>
      <c r="L119" s="505"/>
      <c r="M119" s="505"/>
      <c r="N119" s="505"/>
      <c r="O119" s="505"/>
      <c r="P119" s="505"/>
      <c r="Q119" s="506"/>
      <c r="R119" s="506"/>
      <c r="S119" s="506"/>
      <c r="T119" s="506"/>
      <c r="U119" s="506"/>
      <c r="V119" s="506"/>
      <c r="W119" s="506"/>
      <c r="X119" s="506"/>
    </row>
    <row r="120" spans="1:24" ht="74.25" customHeight="1">
      <c r="A120" s="563">
        <v>1</v>
      </c>
      <c r="B120" s="565" t="s">
        <v>377</v>
      </c>
      <c r="C120" s="566"/>
      <c r="D120" s="566"/>
      <c r="E120" s="567"/>
      <c r="F120" s="571" t="s">
        <v>379</v>
      </c>
      <c r="G120" s="573" t="s">
        <v>380</v>
      </c>
      <c r="H120" s="575" t="s">
        <v>378</v>
      </c>
      <c r="I120" s="576"/>
      <c r="J120" s="576"/>
      <c r="K120" s="576"/>
      <c r="L120" s="576"/>
      <c r="M120" s="576"/>
      <c r="N120" s="576"/>
      <c r="O120" s="576"/>
      <c r="P120" s="577"/>
      <c r="Q120" s="554" t="s">
        <v>398</v>
      </c>
      <c r="R120" s="555"/>
      <c r="S120" s="555"/>
      <c r="T120" s="555"/>
      <c r="U120" s="555"/>
      <c r="V120" s="555"/>
      <c r="W120" s="555"/>
      <c r="X120" s="556"/>
    </row>
    <row r="121" spans="1:24" ht="39" customHeight="1">
      <c r="A121" s="564"/>
      <c r="B121" s="568"/>
      <c r="C121" s="569"/>
      <c r="D121" s="569"/>
      <c r="E121" s="570"/>
      <c r="F121" s="572"/>
      <c r="G121" s="574"/>
      <c r="H121" s="578"/>
      <c r="I121" s="579"/>
      <c r="J121" s="579"/>
      <c r="K121" s="579"/>
      <c r="L121" s="579"/>
      <c r="M121" s="579"/>
      <c r="N121" s="579"/>
      <c r="O121" s="579"/>
      <c r="P121" s="580"/>
      <c r="Q121" s="557"/>
      <c r="R121" s="558"/>
      <c r="S121" s="558"/>
      <c r="T121" s="558"/>
      <c r="U121" s="558"/>
      <c r="V121" s="558"/>
      <c r="W121" s="558"/>
      <c r="X121" s="559"/>
    </row>
    <row r="122" spans="1:24" ht="60" customHeight="1">
      <c r="A122" s="198">
        <v>2</v>
      </c>
      <c r="B122" s="600" t="s">
        <v>386</v>
      </c>
      <c r="C122" s="600"/>
      <c r="D122" s="600"/>
      <c r="E122" s="600"/>
      <c r="F122" s="213" t="s">
        <v>387</v>
      </c>
      <c r="G122" s="213" t="s">
        <v>387</v>
      </c>
      <c r="H122" s="601" t="s">
        <v>388</v>
      </c>
      <c r="I122" s="601"/>
      <c r="J122" s="601"/>
      <c r="K122" s="601"/>
      <c r="L122" s="601"/>
      <c r="M122" s="601"/>
      <c r="N122" s="601"/>
      <c r="O122" s="601"/>
      <c r="P122" s="601"/>
      <c r="Q122" s="602"/>
      <c r="R122" s="602"/>
      <c r="S122" s="602"/>
      <c r="T122" s="602"/>
      <c r="U122" s="602"/>
      <c r="V122" s="602"/>
      <c r="W122" s="602"/>
      <c r="X122" s="602"/>
    </row>
    <row r="123" spans="1:24" ht="15" customHeight="1">
      <c r="A123" s="212"/>
      <c r="F123" s="214"/>
    </row>
  </sheetData>
  <mergeCells count="199">
    <mergeCell ref="H86:H106"/>
    <mergeCell ref="I86:I106"/>
    <mergeCell ref="J86:J106"/>
    <mergeCell ref="O86:O106"/>
    <mergeCell ref="P86:P106"/>
    <mergeCell ref="K86:K106"/>
    <mergeCell ref="L86:L106"/>
    <mergeCell ref="M86:M106"/>
    <mergeCell ref="N86:N106"/>
    <mergeCell ref="B122:E122"/>
    <mergeCell ref="H122:P122"/>
    <mergeCell ref="Q122:X122"/>
    <mergeCell ref="A3:A5"/>
    <mergeCell ref="B3:B5"/>
    <mergeCell ref="C3:C4"/>
    <mergeCell ref="D3:D5"/>
    <mergeCell ref="E3:E5"/>
    <mergeCell ref="F3:G3"/>
    <mergeCell ref="H3:O3"/>
    <mergeCell ref="O4:O5"/>
    <mergeCell ref="P4:P5"/>
    <mergeCell ref="A6:A47"/>
    <mergeCell ref="B6:B20"/>
    <mergeCell ref="C6:C20"/>
    <mergeCell ref="D6:D20"/>
    <mergeCell ref="E6:E20"/>
    <mergeCell ref="J53:J61"/>
    <mergeCell ref="K53:K61"/>
    <mergeCell ref="A49:X49"/>
    <mergeCell ref="A48:X48"/>
    <mergeCell ref="B86:B106"/>
    <mergeCell ref="C86:C106"/>
    <mergeCell ref="D86:D106"/>
    <mergeCell ref="F6:F20"/>
    <mergeCell ref="F4:F5"/>
    <mergeCell ref="G4:G5"/>
    <mergeCell ref="H4:I4"/>
    <mergeCell ref="J4:K4"/>
    <mergeCell ref="L4:M4"/>
    <mergeCell ref="N4:N5"/>
    <mergeCell ref="B38:X38"/>
    <mergeCell ref="L22:L37"/>
    <mergeCell ref="N22:N37"/>
    <mergeCell ref="M22:M37"/>
    <mergeCell ref="M6:M20"/>
    <mergeCell ref="N6:N20"/>
    <mergeCell ref="O6:O20"/>
    <mergeCell ref="P6:P20"/>
    <mergeCell ref="B21:X21"/>
    <mergeCell ref="G6:G20"/>
    <mergeCell ref="H6:H20"/>
    <mergeCell ref="I6:I20"/>
    <mergeCell ref="J6:J20"/>
    <mergeCell ref="K6:K20"/>
    <mergeCell ref="L6:L20"/>
    <mergeCell ref="H22:H37"/>
    <mergeCell ref="P66:P67"/>
    <mergeCell ref="J66:J67"/>
    <mergeCell ref="K66:K67"/>
    <mergeCell ref="L66:L67"/>
    <mergeCell ref="M66:M67"/>
    <mergeCell ref="N66:N67"/>
    <mergeCell ref="O66:O67"/>
    <mergeCell ref="O22:O37"/>
    <mergeCell ref="P22:P37"/>
    <mergeCell ref="H53:H61"/>
    <mergeCell ref="H50:H51"/>
    <mergeCell ref="I50:I51"/>
    <mergeCell ref="J50:J51"/>
    <mergeCell ref="I22:I37"/>
    <mergeCell ref="M50:M51"/>
    <mergeCell ref="N50:N51"/>
    <mergeCell ref="O50:O51"/>
    <mergeCell ref="H66:H67"/>
    <mergeCell ref="I66:I67"/>
    <mergeCell ref="E70:E74"/>
    <mergeCell ref="F70:F74"/>
    <mergeCell ref="G70:G74"/>
    <mergeCell ref="H70:H74"/>
    <mergeCell ref="A50:A108"/>
    <mergeCell ref="B52:X52"/>
    <mergeCell ref="B62:X62"/>
    <mergeCell ref="B69:X69"/>
    <mergeCell ref="B85:X85"/>
    <mergeCell ref="B50:B51"/>
    <mergeCell ref="C50:C51"/>
    <mergeCell ref="O76:O84"/>
    <mergeCell ref="P76:P84"/>
    <mergeCell ref="B75:X75"/>
    <mergeCell ref="O70:O74"/>
    <mergeCell ref="P70:P74"/>
    <mergeCell ref="I70:I74"/>
    <mergeCell ref="J70:J74"/>
    <mergeCell ref="K70:K74"/>
    <mergeCell ref="L70:L74"/>
    <mergeCell ref="M70:M74"/>
    <mergeCell ref="E86:E106"/>
    <mergeCell ref="F86:F106"/>
    <mergeCell ref="G86:G106"/>
    <mergeCell ref="A109:A111"/>
    <mergeCell ref="N70:N74"/>
    <mergeCell ref="B66:B67"/>
    <mergeCell ref="C66:C67"/>
    <mergeCell ref="D66:D67"/>
    <mergeCell ref="E66:E67"/>
    <mergeCell ref="F66:F67"/>
    <mergeCell ref="G66:G67"/>
    <mergeCell ref="I76:I84"/>
    <mergeCell ref="J76:J84"/>
    <mergeCell ref="K76:K84"/>
    <mergeCell ref="L76:L84"/>
    <mergeCell ref="M76:M84"/>
    <mergeCell ref="N76:N84"/>
    <mergeCell ref="B76:B84"/>
    <mergeCell ref="C76:C84"/>
    <mergeCell ref="D76:D84"/>
    <mergeCell ref="E76:E84"/>
    <mergeCell ref="F76:F84"/>
    <mergeCell ref="G76:G84"/>
    <mergeCell ref="H76:H84"/>
    <mergeCell ref="B70:B74"/>
    <mergeCell ref="C70:C74"/>
    <mergeCell ref="D70:D74"/>
    <mergeCell ref="Q120:X121"/>
    <mergeCell ref="A116:A118"/>
    <mergeCell ref="B116:M116"/>
    <mergeCell ref="Q116:X119"/>
    <mergeCell ref="B117:E118"/>
    <mergeCell ref="F117:G118"/>
    <mergeCell ref="H117:P118"/>
    <mergeCell ref="B119:E119"/>
    <mergeCell ref="F119:G119"/>
    <mergeCell ref="A120:A121"/>
    <mergeCell ref="B120:E121"/>
    <mergeCell ref="F120:F121"/>
    <mergeCell ref="G120:G121"/>
    <mergeCell ref="H120:P121"/>
    <mergeCell ref="H119:P119"/>
    <mergeCell ref="B22:B37"/>
    <mergeCell ref="B40:B42"/>
    <mergeCell ref="B64:B65"/>
    <mergeCell ref="C64:C65"/>
    <mergeCell ref="D64:D65"/>
    <mergeCell ref="E64:E65"/>
    <mergeCell ref="F64:F65"/>
    <mergeCell ref="G64:G65"/>
    <mergeCell ref="B53:B61"/>
    <mergeCell ref="C53:C61"/>
    <mergeCell ref="D53:D61"/>
    <mergeCell ref="E53:E61"/>
    <mergeCell ref="F53:F61"/>
    <mergeCell ref="G53:G61"/>
    <mergeCell ref="D50:D51"/>
    <mergeCell ref="E50:E51"/>
    <mergeCell ref="F50:F51"/>
    <mergeCell ref="G50:G51"/>
    <mergeCell ref="C22:C37"/>
    <mergeCell ref="D22:D37"/>
    <mergeCell ref="E22:E37"/>
    <mergeCell ref="F22:F37"/>
    <mergeCell ref="G22:G37"/>
    <mergeCell ref="C40:C42"/>
    <mergeCell ref="D40:D42"/>
    <mergeCell ref="E40:E42"/>
    <mergeCell ref="F40:F42"/>
    <mergeCell ref="G40:G42"/>
    <mergeCell ref="P53:P61"/>
    <mergeCell ref="I53:I61"/>
    <mergeCell ref="O40:O42"/>
    <mergeCell ref="P40:P42"/>
    <mergeCell ref="J22:J37"/>
    <mergeCell ref="K22:K37"/>
    <mergeCell ref="K50:K51"/>
    <mergeCell ref="L53:L61"/>
    <mergeCell ref="L50:L51"/>
    <mergeCell ref="A1:P1"/>
    <mergeCell ref="A2:P2"/>
    <mergeCell ref="A112:P112"/>
    <mergeCell ref="A113:P113"/>
    <mergeCell ref="H64:H65"/>
    <mergeCell ref="I64:I65"/>
    <mergeCell ref="J64:J65"/>
    <mergeCell ref="M53:M61"/>
    <mergeCell ref="N53:N61"/>
    <mergeCell ref="O53:O61"/>
    <mergeCell ref="I40:I42"/>
    <mergeCell ref="J40:J42"/>
    <mergeCell ref="K40:K42"/>
    <mergeCell ref="L40:L42"/>
    <mergeCell ref="M40:M42"/>
    <mergeCell ref="N40:N42"/>
    <mergeCell ref="P50:P51"/>
    <mergeCell ref="H40:H42"/>
    <mergeCell ref="K64:K65"/>
    <mergeCell ref="L64:L65"/>
    <mergeCell ref="M64:M65"/>
    <mergeCell ref="N64:N65"/>
    <mergeCell ref="O64:O65"/>
    <mergeCell ref="P64:P65"/>
  </mergeCells>
  <pageMargins left="0.25" right="0.25" top="0.75" bottom="0.75" header="0.3" footer="0.3"/>
  <pageSetup scale="3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125"/>
  <sheetViews>
    <sheetView topLeftCell="A88" zoomScale="60" zoomScaleNormal="60" workbookViewId="0">
      <selection activeCell="A102" sqref="A102:P103"/>
    </sheetView>
  </sheetViews>
  <sheetFormatPr defaultColWidth="9.1796875" defaultRowHeight="15"/>
  <cols>
    <col min="1" max="1" width="19.81640625" style="79" customWidth="1"/>
    <col min="2" max="2" width="10" style="79" customWidth="1"/>
    <col min="3" max="3" width="44.1796875" style="79" customWidth="1"/>
    <col min="4" max="4" width="13.7265625" style="79" customWidth="1"/>
    <col min="5" max="5" width="14.54296875" style="79" customWidth="1"/>
    <col min="6" max="6" width="18.26953125" style="79" customWidth="1"/>
    <col min="7" max="7" width="18.81640625" style="79" customWidth="1"/>
    <col min="8" max="9" width="12.26953125" style="79" customWidth="1"/>
    <col min="10" max="10" width="15.1796875" style="79" customWidth="1"/>
    <col min="11" max="14" width="12.26953125" style="79" customWidth="1"/>
    <col min="15" max="15" width="15.453125" style="79" customWidth="1"/>
    <col min="16" max="16" width="17.7265625" style="79" customWidth="1"/>
    <col min="17" max="17" width="22" style="79" customWidth="1"/>
    <col min="18" max="18" width="25.26953125" style="79" customWidth="1"/>
    <col min="19" max="19" width="16.54296875" style="79" customWidth="1"/>
    <col min="20" max="20" width="20.81640625" style="79" customWidth="1"/>
    <col min="21" max="21" width="21.453125" style="79" customWidth="1"/>
    <col min="22" max="22" width="22" style="79" customWidth="1"/>
    <col min="23" max="23" width="21.453125" style="79" customWidth="1"/>
    <col min="24" max="24" width="18.7265625" style="79" customWidth="1"/>
    <col min="25" max="16384" width="9.1796875" style="79"/>
  </cols>
  <sheetData>
    <row r="1" spans="1:16">
      <c r="A1" s="301" t="s">
        <v>546</v>
      </c>
      <c r="B1" s="302"/>
      <c r="C1" s="302"/>
      <c r="D1" s="302"/>
      <c r="E1" s="302"/>
      <c r="F1" s="302"/>
      <c r="G1" s="302"/>
      <c r="H1" s="302"/>
      <c r="I1" s="302"/>
      <c r="J1" s="302"/>
      <c r="K1" s="302"/>
      <c r="L1" s="302"/>
      <c r="M1" s="302"/>
      <c r="N1" s="302"/>
      <c r="O1" s="302"/>
      <c r="P1" s="303"/>
    </row>
    <row r="2" spans="1:16">
      <c r="A2" s="395" t="s">
        <v>24</v>
      </c>
      <c r="B2" s="396"/>
      <c r="C2" s="396"/>
      <c r="D2" s="396"/>
      <c r="E2" s="396"/>
      <c r="F2" s="396"/>
      <c r="G2" s="396"/>
      <c r="H2" s="396"/>
      <c r="I2" s="396"/>
      <c r="J2" s="396"/>
      <c r="K2" s="396"/>
      <c r="L2" s="396"/>
      <c r="M2" s="396"/>
      <c r="N2" s="396"/>
      <c r="O2" s="396"/>
      <c r="P2" s="397"/>
    </row>
    <row r="3" spans="1:16">
      <c r="A3" s="432" t="s">
        <v>17</v>
      </c>
      <c r="B3" s="431" t="s">
        <v>190</v>
      </c>
      <c r="C3" s="431" t="s">
        <v>19</v>
      </c>
      <c r="D3" s="431" t="s">
        <v>15</v>
      </c>
      <c r="E3" s="431" t="s">
        <v>42</v>
      </c>
      <c r="F3" s="432" t="s">
        <v>0</v>
      </c>
      <c r="G3" s="432"/>
      <c r="H3" s="432" t="s">
        <v>3</v>
      </c>
      <c r="I3" s="432"/>
      <c r="J3" s="432"/>
      <c r="K3" s="432"/>
      <c r="L3" s="432"/>
      <c r="M3" s="432"/>
      <c r="N3" s="432"/>
      <c r="O3" s="432"/>
      <c r="P3" s="93"/>
    </row>
    <row r="4" spans="1:16">
      <c r="A4" s="432"/>
      <c r="B4" s="431"/>
      <c r="C4" s="431"/>
      <c r="D4" s="431"/>
      <c r="E4" s="431"/>
      <c r="F4" s="432" t="s">
        <v>1</v>
      </c>
      <c r="G4" s="432" t="s">
        <v>2</v>
      </c>
      <c r="H4" s="432" t="s">
        <v>4</v>
      </c>
      <c r="I4" s="432"/>
      <c r="J4" s="432" t="s">
        <v>7</v>
      </c>
      <c r="K4" s="432"/>
      <c r="L4" s="432" t="s">
        <v>8</v>
      </c>
      <c r="M4" s="432"/>
      <c r="N4" s="431" t="s">
        <v>43</v>
      </c>
      <c r="O4" s="432" t="s">
        <v>9</v>
      </c>
      <c r="P4" s="431" t="s">
        <v>81</v>
      </c>
    </row>
    <row r="5" spans="1:16" ht="15.5" thickBot="1">
      <c r="A5" s="432"/>
      <c r="B5" s="633"/>
      <c r="C5" s="232" t="s">
        <v>10</v>
      </c>
      <c r="D5" s="633"/>
      <c r="E5" s="633"/>
      <c r="F5" s="634"/>
      <c r="G5" s="634"/>
      <c r="H5" s="233" t="s">
        <v>5</v>
      </c>
      <c r="I5" s="233" t="s">
        <v>6</v>
      </c>
      <c r="J5" s="233" t="s">
        <v>5</v>
      </c>
      <c r="K5" s="233" t="s">
        <v>6</v>
      </c>
      <c r="L5" s="233" t="s">
        <v>5</v>
      </c>
      <c r="M5" s="233" t="s">
        <v>6</v>
      </c>
      <c r="N5" s="633"/>
      <c r="O5" s="634"/>
      <c r="P5" s="633"/>
    </row>
    <row r="6" spans="1:16" s="123" customFormat="1" ht="55" customHeight="1">
      <c r="A6" s="635" t="s">
        <v>79</v>
      </c>
      <c r="B6" s="662">
        <v>1</v>
      </c>
      <c r="C6" s="661" t="s">
        <v>329</v>
      </c>
      <c r="D6" s="630">
        <v>23.75</v>
      </c>
      <c r="E6" s="630" t="s">
        <v>39</v>
      </c>
      <c r="F6" s="630" t="s">
        <v>399</v>
      </c>
      <c r="G6" s="630" t="s">
        <v>400</v>
      </c>
      <c r="H6" s="630">
        <v>0</v>
      </c>
      <c r="I6" s="630">
        <v>0</v>
      </c>
      <c r="J6" s="630">
        <v>117</v>
      </c>
      <c r="K6" s="630">
        <v>0</v>
      </c>
      <c r="L6" s="630">
        <v>0</v>
      </c>
      <c r="M6" s="630">
        <v>0</v>
      </c>
      <c r="N6" s="630">
        <v>0</v>
      </c>
      <c r="O6" s="630">
        <v>117</v>
      </c>
      <c r="P6" s="630">
        <f>D6*O6</f>
        <v>2778.75</v>
      </c>
    </row>
    <row r="7" spans="1:16" s="123" customFormat="1" ht="55" customHeight="1">
      <c r="A7" s="635"/>
      <c r="B7" s="663"/>
      <c r="C7" s="659"/>
      <c r="D7" s="631"/>
      <c r="E7" s="631"/>
      <c r="F7" s="631"/>
      <c r="G7" s="631"/>
      <c r="H7" s="631"/>
      <c r="I7" s="631"/>
      <c r="J7" s="631"/>
      <c r="K7" s="631"/>
      <c r="L7" s="631"/>
      <c r="M7" s="631"/>
      <c r="N7" s="631"/>
      <c r="O7" s="631"/>
      <c r="P7" s="631"/>
    </row>
    <row r="8" spans="1:16" s="123" customFormat="1" ht="55" customHeight="1">
      <c r="A8" s="635"/>
      <c r="B8" s="663"/>
      <c r="C8" s="659"/>
      <c r="D8" s="631"/>
      <c r="E8" s="631"/>
      <c r="F8" s="631"/>
      <c r="G8" s="631"/>
      <c r="H8" s="631"/>
      <c r="I8" s="631"/>
      <c r="J8" s="631"/>
      <c r="K8" s="631"/>
      <c r="L8" s="631"/>
      <c r="M8" s="631"/>
      <c r="N8" s="631"/>
      <c r="O8" s="631"/>
      <c r="P8" s="631"/>
    </row>
    <row r="9" spans="1:16" s="123" customFormat="1" ht="55" customHeight="1">
      <c r="A9" s="635"/>
      <c r="B9" s="663"/>
      <c r="C9" s="659"/>
      <c r="D9" s="631"/>
      <c r="E9" s="631"/>
      <c r="F9" s="631"/>
      <c r="G9" s="631"/>
      <c r="H9" s="631"/>
      <c r="I9" s="631"/>
      <c r="J9" s="631"/>
      <c r="K9" s="631"/>
      <c r="L9" s="631"/>
      <c r="M9" s="631"/>
      <c r="N9" s="631"/>
      <c r="O9" s="631"/>
      <c r="P9" s="631"/>
    </row>
    <row r="10" spans="1:16" s="123" customFormat="1" ht="55" customHeight="1">
      <c r="A10" s="635"/>
      <c r="B10" s="663"/>
      <c r="C10" s="659"/>
      <c r="D10" s="631"/>
      <c r="E10" s="631"/>
      <c r="F10" s="631"/>
      <c r="G10" s="631"/>
      <c r="H10" s="631"/>
      <c r="I10" s="631"/>
      <c r="J10" s="631"/>
      <c r="K10" s="631"/>
      <c r="L10" s="631"/>
      <c r="M10" s="631"/>
      <c r="N10" s="631"/>
      <c r="O10" s="631"/>
      <c r="P10" s="631"/>
    </row>
    <row r="11" spans="1:16" s="123" customFormat="1" ht="55" customHeight="1">
      <c r="A11" s="635"/>
      <c r="B11" s="663"/>
      <c r="C11" s="659"/>
      <c r="D11" s="631"/>
      <c r="E11" s="631"/>
      <c r="F11" s="631"/>
      <c r="G11" s="631"/>
      <c r="H11" s="631"/>
      <c r="I11" s="631"/>
      <c r="J11" s="631"/>
      <c r="K11" s="631"/>
      <c r="L11" s="631"/>
      <c r="M11" s="631"/>
      <c r="N11" s="631"/>
      <c r="O11" s="631"/>
      <c r="P11" s="631"/>
    </row>
    <row r="12" spans="1:16" s="123" customFormat="1" ht="55" customHeight="1">
      <c r="A12" s="635"/>
      <c r="B12" s="663"/>
      <c r="C12" s="659"/>
      <c r="D12" s="631"/>
      <c r="E12" s="631"/>
      <c r="F12" s="631"/>
      <c r="G12" s="631"/>
      <c r="H12" s="631"/>
      <c r="I12" s="631"/>
      <c r="J12" s="631"/>
      <c r="K12" s="631"/>
      <c r="L12" s="631"/>
      <c r="M12" s="631"/>
      <c r="N12" s="631"/>
      <c r="O12" s="631"/>
      <c r="P12" s="631"/>
    </row>
    <row r="13" spans="1:16" s="123" customFormat="1" ht="55" customHeight="1">
      <c r="A13" s="635"/>
      <c r="B13" s="663"/>
      <c r="C13" s="659"/>
      <c r="D13" s="631"/>
      <c r="E13" s="631"/>
      <c r="F13" s="631"/>
      <c r="G13" s="631"/>
      <c r="H13" s="631"/>
      <c r="I13" s="631"/>
      <c r="J13" s="631"/>
      <c r="K13" s="631"/>
      <c r="L13" s="631"/>
      <c r="M13" s="631"/>
      <c r="N13" s="631"/>
      <c r="O13" s="631"/>
      <c r="P13" s="631"/>
    </row>
    <row r="14" spans="1:16" s="123" customFormat="1" ht="55" customHeight="1">
      <c r="A14" s="635"/>
      <c r="B14" s="663"/>
      <c r="C14" s="659"/>
      <c r="D14" s="631"/>
      <c r="E14" s="631"/>
      <c r="F14" s="631"/>
      <c r="G14" s="631"/>
      <c r="H14" s="631"/>
      <c r="I14" s="631"/>
      <c r="J14" s="631"/>
      <c r="K14" s="631"/>
      <c r="L14" s="631"/>
      <c r="M14" s="631"/>
      <c r="N14" s="631"/>
      <c r="O14" s="631"/>
      <c r="P14" s="631"/>
    </row>
    <row r="15" spans="1:16" s="123" customFormat="1" ht="55" customHeight="1">
      <c r="A15" s="635"/>
      <c r="B15" s="663"/>
      <c r="C15" s="659"/>
      <c r="D15" s="631"/>
      <c r="E15" s="631"/>
      <c r="F15" s="631"/>
      <c r="G15" s="631"/>
      <c r="H15" s="631"/>
      <c r="I15" s="631"/>
      <c r="J15" s="631"/>
      <c r="K15" s="631"/>
      <c r="L15" s="631"/>
      <c r="M15" s="631"/>
      <c r="N15" s="631"/>
      <c r="O15" s="631"/>
      <c r="P15" s="631"/>
    </row>
    <row r="16" spans="1:16" s="123" customFormat="1" ht="55" customHeight="1">
      <c r="A16" s="635"/>
      <c r="B16" s="663"/>
      <c r="C16" s="659"/>
      <c r="D16" s="631"/>
      <c r="E16" s="631"/>
      <c r="F16" s="631"/>
      <c r="G16" s="631"/>
      <c r="H16" s="631"/>
      <c r="I16" s="631"/>
      <c r="J16" s="631"/>
      <c r="K16" s="631"/>
      <c r="L16" s="631"/>
      <c r="M16" s="631"/>
      <c r="N16" s="631"/>
      <c r="O16" s="631"/>
      <c r="P16" s="631"/>
    </row>
    <row r="17" spans="1:16" s="123" customFormat="1" ht="55" customHeight="1">
      <c r="A17" s="635"/>
      <c r="B17" s="663"/>
      <c r="C17" s="659"/>
      <c r="D17" s="631"/>
      <c r="E17" s="631"/>
      <c r="F17" s="631"/>
      <c r="G17" s="631"/>
      <c r="H17" s="631"/>
      <c r="I17" s="631"/>
      <c r="J17" s="631"/>
      <c r="K17" s="631"/>
      <c r="L17" s="631"/>
      <c r="M17" s="631"/>
      <c r="N17" s="631"/>
      <c r="O17" s="631"/>
      <c r="P17" s="631"/>
    </row>
    <row r="18" spans="1:16" s="123" customFormat="1" ht="55" customHeight="1">
      <c r="A18" s="635"/>
      <c r="B18" s="663"/>
      <c r="C18" s="659"/>
      <c r="D18" s="631"/>
      <c r="E18" s="631"/>
      <c r="F18" s="631"/>
      <c r="G18" s="631"/>
      <c r="H18" s="631"/>
      <c r="I18" s="631"/>
      <c r="J18" s="631"/>
      <c r="K18" s="631"/>
      <c r="L18" s="631"/>
      <c r="M18" s="631"/>
      <c r="N18" s="631"/>
      <c r="O18" s="631"/>
      <c r="P18" s="631"/>
    </row>
    <row r="19" spans="1:16" s="123" customFormat="1" ht="55" customHeight="1">
      <c r="A19" s="635"/>
      <c r="B19" s="663"/>
      <c r="C19" s="659"/>
      <c r="D19" s="631"/>
      <c r="E19" s="631"/>
      <c r="F19" s="631"/>
      <c r="G19" s="631"/>
      <c r="H19" s="631"/>
      <c r="I19" s="631"/>
      <c r="J19" s="631"/>
      <c r="K19" s="631"/>
      <c r="L19" s="631"/>
      <c r="M19" s="631"/>
      <c r="N19" s="631"/>
      <c r="O19" s="631"/>
      <c r="P19" s="631"/>
    </row>
    <row r="20" spans="1:16" s="123" customFormat="1" ht="55" customHeight="1">
      <c r="A20" s="635"/>
      <c r="B20" s="663"/>
      <c r="C20" s="659"/>
      <c r="D20" s="631"/>
      <c r="E20" s="631"/>
      <c r="F20" s="631"/>
      <c r="G20" s="631"/>
      <c r="H20" s="631"/>
      <c r="I20" s="631"/>
      <c r="J20" s="631"/>
      <c r="K20" s="631"/>
      <c r="L20" s="631"/>
      <c r="M20" s="631"/>
      <c r="N20" s="631"/>
      <c r="O20" s="631"/>
      <c r="P20" s="631"/>
    </row>
    <row r="21" spans="1:16" s="123" customFormat="1" ht="68.25" customHeight="1">
      <c r="A21" s="635"/>
      <c r="B21" s="663"/>
      <c r="C21" s="659"/>
      <c r="D21" s="631"/>
      <c r="E21" s="631"/>
      <c r="F21" s="631"/>
      <c r="G21" s="631"/>
      <c r="H21" s="631"/>
      <c r="I21" s="631"/>
      <c r="J21" s="631"/>
      <c r="K21" s="631"/>
      <c r="L21" s="631"/>
      <c r="M21" s="631"/>
      <c r="N21" s="631"/>
      <c r="O21" s="631"/>
      <c r="P21" s="631"/>
    </row>
    <row r="22" spans="1:16" s="123" customFormat="1" ht="55" customHeight="1">
      <c r="A22" s="635"/>
      <c r="B22" s="663"/>
      <c r="C22" s="659"/>
      <c r="D22" s="631"/>
      <c r="E22" s="631"/>
      <c r="F22" s="631"/>
      <c r="G22" s="631"/>
      <c r="H22" s="631"/>
      <c r="I22" s="631"/>
      <c r="J22" s="631"/>
      <c r="K22" s="631"/>
      <c r="L22" s="631"/>
      <c r="M22" s="631"/>
      <c r="N22" s="631"/>
      <c r="O22" s="631"/>
      <c r="P22" s="631"/>
    </row>
    <row r="23" spans="1:16" s="123" customFormat="1" ht="55" customHeight="1">
      <c r="A23" s="635"/>
      <c r="B23" s="663"/>
      <c r="C23" s="659"/>
      <c r="D23" s="631"/>
      <c r="E23" s="631"/>
      <c r="F23" s="631"/>
      <c r="G23" s="631"/>
      <c r="H23" s="631"/>
      <c r="I23" s="631"/>
      <c r="J23" s="631"/>
      <c r="K23" s="631"/>
      <c r="L23" s="631"/>
      <c r="M23" s="631"/>
      <c r="N23" s="631"/>
      <c r="O23" s="631"/>
      <c r="P23" s="631"/>
    </row>
    <row r="24" spans="1:16" s="123" customFormat="1" ht="55" customHeight="1">
      <c r="A24" s="635"/>
      <c r="B24" s="663"/>
      <c r="C24" s="659"/>
      <c r="D24" s="631"/>
      <c r="E24" s="631"/>
      <c r="F24" s="631"/>
      <c r="G24" s="631"/>
      <c r="H24" s="631"/>
      <c r="I24" s="631"/>
      <c r="J24" s="631"/>
      <c r="K24" s="631"/>
      <c r="L24" s="631"/>
      <c r="M24" s="631"/>
      <c r="N24" s="631"/>
      <c r="O24" s="631"/>
      <c r="P24" s="631"/>
    </row>
    <row r="25" spans="1:16" s="123" customFormat="1" ht="55" customHeight="1" thickBot="1">
      <c r="A25" s="635"/>
      <c r="B25" s="664"/>
      <c r="C25" s="660"/>
      <c r="D25" s="632"/>
      <c r="E25" s="632"/>
      <c r="F25" s="632"/>
      <c r="G25" s="632"/>
      <c r="H25" s="632"/>
      <c r="I25" s="632"/>
      <c r="J25" s="632"/>
      <c r="K25" s="632"/>
      <c r="L25" s="632"/>
      <c r="M25" s="632"/>
      <c r="N25" s="632"/>
      <c r="O25" s="632"/>
      <c r="P25" s="632"/>
    </row>
    <row r="26" spans="1:16" ht="54" customHeight="1">
      <c r="A26" s="635"/>
      <c r="B26" s="655">
        <v>2</v>
      </c>
      <c r="C26" s="659" t="s">
        <v>403</v>
      </c>
      <c r="D26" s="631">
        <v>5</v>
      </c>
      <c r="E26" s="631" t="s">
        <v>39</v>
      </c>
      <c r="F26" s="631" t="s">
        <v>404</v>
      </c>
      <c r="G26" s="631" t="s">
        <v>402</v>
      </c>
      <c r="H26" s="631">
        <v>0</v>
      </c>
      <c r="I26" s="631">
        <v>0</v>
      </c>
      <c r="J26" s="631">
        <v>47</v>
      </c>
      <c r="K26" s="631">
        <v>0</v>
      </c>
      <c r="L26" s="631">
        <v>0</v>
      </c>
      <c r="M26" s="631">
        <v>0</v>
      </c>
      <c r="N26" s="631">
        <v>0</v>
      </c>
      <c r="O26" s="631">
        <f>SUM(H26:N26)</f>
        <v>47</v>
      </c>
      <c r="P26" s="631">
        <v>235</v>
      </c>
    </row>
    <row r="27" spans="1:16" ht="54" customHeight="1">
      <c r="A27" s="635"/>
      <c r="B27" s="655"/>
      <c r="C27" s="659"/>
      <c r="D27" s="631"/>
      <c r="E27" s="631"/>
      <c r="F27" s="631"/>
      <c r="G27" s="631"/>
      <c r="H27" s="631"/>
      <c r="I27" s="631"/>
      <c r="J27" s="631"/>
      <c r="K27" s="631"/>
      <c r="L27" s="631"/>
      <c r="M27" s="631"/>
      <c r="N27" s="631"/>
      <c r="O27" s="631"/>
      <c r="P27" s="631"/>
    </row>
    <row r="28" spans="1:16" ht="54" customHeight="1">
      <c r="A28" s="635"/>
      <c r="B28" s="655"/>
      <c r="C28" s="659"/>
      <c r="D28" s="631"/>
      <c r="E28" s="631"/>
      <c r="F28" s="631"/>
      <c r="G28" s="631"/>
      <c r="H28" s="631"/>
      <c r="I28" s="631"/>
      <c r="J28" s="631"/>
      <c r="K28" s="631"/>
      <c r="L28" s="631"/>
      <c r="M28" s="631"/>
      <c r="N28" s="631"/>
      <c r="O28" s="631"/>
      <c r="P28" s="631"/>
    </row>
    <row r="29" spans="1:16" ht="54" customHeight="1">
      <c r="A29" s="635"/>
      <c r="B29" s="655"/>
      <c r="C29" s="659"/>
      <c r="D29" s="631"/>
      <c r="E29" s="631"/>
      <c r="F29" s="631"/>
      <c r="G29" s="631"/>
      <c r="H29" s="631"/>
      <c r="I29" s="631"/>
      <c r="J29" s="631"/>
      <c r="K29" s="631"/>
      <c r="L29" s="631"/>
      <c r="M29" s="631"/>
      <c r="N29" s="631"/>
      <c r="O29" s="631"/>
      <c r="P29" s="631"/>
    </row>
    <row r="30" spans="1:16" ht="54" customHeight="1">
      <c r="A30" s="635"/>
      <c r="B30" s="655"/>
      <c r="C30" s="659"/>
      <c r="D30" s="631"/>
      <c r="E30" s="631"/>
      <c r="F30" s="631"/>
      <c r="G30" s="631"/>
      <c r="H30" s="631"/>
      <c r="I30" s="631"/>
      <c r="J30" s="631"/>
      <c r="K30" s="631"/>
      <c r="L30" s="631"/>
      <c r="M30" s="631"/>
      <c r="N30" s="631"/>
      <c r="O30" s="631"/>
      <c r="P30" s="631"/>
    </row>
    <row r="31" spans="1:16" ht="54" customHeight="1" thickBot="1">
      <c r="A31" s="635"/>
      <c r="B31" s="656"/>
      <c r="C31" s="660"/>
      <c r="D31" s="632"/>
      <c r="E31" s="632"/>
      <c r="F31" s="632"/>
      <c r="G31" s="632"/>
      <c r="H31" s="632"/>
      <c r="I31" s="632"/>
      <c r="J31" s="632"/>
      <c r="K31" s="632"/>
      <c r="L31" s="632"/>
      <c r="M31" s="632"/>
      <c r="N31" s="632"/>
      <c r="O31" s="632"/>
      <c r="P31" s="632"/>
    </row>
    <row r="32" spans="1:16" ht="130.5" customHeight="1" thickBot="1">
      <c r="A32" s="635"/>
      <c r="B32" s="250">
        <v>3</v>
      </c>
      <c r="C32" s="261" t="s">
        <v>405</v>
      </c>
      <c r="D32" s="262">
        <v>6.25</v>
      </c>
      <c r="E32" s="262" t="s">
        <v>39</v>
      </c>
      <c r="F32" s="263" t="s">
        <v>404</v>
      </c>
      <c r="G32" s="263" t="s">
        <v>402</v>
      </c>
      <c r="H32" s="262">
        <v>0</v>
      </c>
      <c r="I32" s="262">
        <v>0</v>
      </c>
      <c r="J32" s="262">
        <v>58</v>
      </c>
      <c r="K32" s="262">
        <v>0</v>
      </c>
      <c r="L32" s="262">
        <v>0</v>
      </c>
      <c r="M32" s="262">
        <v>0</v>
      </c>
      <c r="N32" s="262">
        <v>0</v>
      </c>
      <c r="O32" s="262">
        <v>58</v>
      </c>
      <c r="P32" s="262">
        <f>D32*O32</f>
        <v>362.5</v>
      </c>
    </row>
    <row r="33" spans="1:24" ht="133.5" customHeight="1" thickBot="1">
      <c r="A33" s="635"/>
      <c r="B33" s="250">
        <v>4</v>
      </c>
      <c r="C33" s="261" t="s">
        <v>407</v>
      </c>
      <c r="D33" s="263">
        <v>25</v>
      </c>
      <c r="E33" s="262" t="s">
        <v>39</v>
      </c>
      <c r="F33" s="263" t="s">
        <v>399</v>
      </c>
      <c r="G33" s="263" t="s">
        <v>402</v>
      </c>
      <c r="H33" s="262">
        <v>0</v>
      </c>
      <c r="I33" s="262">
        <v>0</v>
      </c>
      <c r="J33" s="262">
        <v>44</v>
      </c>
      <c r="K33" s="262">
        <v>0</v>
      </c>
      <c r="L33" s="262">
        <v>0</v>
      </c>
      <c r="M33" s="262">
        <v>0</v>
      </c>
      <c r="N33" s="262">
        <v>0</v>
      </c>
      <c r="O33" s="262">
        <v>44</v>
      </c>
      <c r="P33" s="262">
        <f t="shared" ref="P33:P39" si="0">D33*O33</f>
        <v>1100</v>
      </c>
    </row>
    <row r="34" spans="1:24" ht="132.75" customHeight="1" thickBot="1">
      <c r="A34" s="635"/>
      <c r="B34" s="250">
        <v>5</v>
      </c>
      <c r="C34" s="261" t="s">
        <v>408</v>
      </c>
      <c r="D34" s="262">
        <v>6.25</v>
      </c>
      <c r="E34" s="262" t="s">
        <v>39</v>
      </c>
      <c r="F34" s="263" t="s">
        <v>406</v>
      </c>
      <c r="G34" s="263" t="s">
        <v>402</v>
      </c>
      <c r="H34" s="262">
        <v>0</v>
      </c>
      <c r="I34" s="262">
        <v>0</v>
      </c>
      <c r="J34" s="262">
        <v>36</v>
      </c>
      <c r="K34" s="262">
        <v>0</v>
      </c>
      <c r="L34" s="262">
        <v>0</v>
      </c>
      <c r="M34" s="262">
        <v>0</v>
      </c>
      <c r="N34" s="262">
        <v>0</v>
      </c>
      <c r="O34" s="262">
        <v>36</v>
      </c>
      <c r="P34" s="262">
        <f t="shared" si="0"/>
        <v>225</v>
      </c>
    </row>
    <row r="35" spans="1:24" ht="149.25" customHeight="1" thickBot="1">
      <c r="A35" s="635"/>
      <c r="B35" s="251">
        <v>6</v>
      </c>
      <c r="C35" s="261" t="s">
        <v>295</v>
      </c>
      <c r="D35" s="262">
        <v>7.5</v>
      </c>
      <c r="E35" s="262" t="s">
        <v>39</v>
      </c>
      <c r="F35" s="263" t="s">
        <v>399</v>
      </c>
      <c r="G35" s="263" t="s">
        <v>401</v>
      </c>
      <c r="H35" s="264">
        <v>0</v>
      </c>
      <c r="I35" s="264">
        <v>0</v>
      </c>
      <c r="J35" s="264">
        <v>44</v>
      </c>
      <c r="K35" s="264">
        <v>0</v>
      </c>
      <c r="L35" s="264">
        <v>0</v>
      </c>
      <c r="M35" s="264">
        <v>0</v>
      </c>
      <c r="N35" s="262">
        <v>0</v>
      </c>
      <c r="O35" s="262">
        <v>44</v>
      </c>
      <c r="P35" s="262">
        <f t="shared" si="0"/>
        <v>330</v>
      </c>
    </row>
    <row r="36" spans="1:24" ht="118.5" customHeight="1" thickBot="1">
      <c r="A36" s="635"/>
      <c r="B36" s="250">
        <v>7</v>
      </c>
      <c r="C36" s="265" t="s">
        <v>357</v>
      </c>
      <c r="D36" s="262">
        <v>25</v>
      </c>
      <c r="E36" s="262" t="s">
        <v>39</v>
      </c>
      <c r="F36" s="263" t="s">
        <v>399</v>
      </c>
      <c r="G36" s="263" t="s">
        <v>402</v>
      </c>
      <c r="H36" s="264">
        <v>0</v>
      </c>
      <c r="I36" s="264">
        <v>0</v>
      </c>
      <c r="J36" s="264">
        <v>55</v>
      </c>
      <c r="K36" s="264">
        <v>0</v>
      </c>
      <c r="L36" s="264">
        <v>0</v>
      </c>
      <c r="M36" s="264">
        <v>0</v>
      </c>
      <c r="N36" s="262">
        <v>0</v>
      </c>
      <c r="O36" s="262">
        <v>55</v>
      </c>
      <c r="P36" s="262">
        <f t="shared" si="0"/>
        <v>1375</v>
      </c>
    </row>
    <row r="37" spans="1:24" ht="102" customHeight="1" thickBot="1">
      <c r="A37" s="635"/>
      <c r="B37" s="250">
        <v>8</v>
      </c>
      <c r="C37" s="265" t="s">
        <v>358</v>
      </c>
      <c r="D37" s="262">
        <v>25</v>
      </c>
      <c r="E37" s="262" t="s">
        <v>39</v>
      </c>
      <c r="F37" s="263" t="s">
        <v>399</v>
      </c>
      <c r="G37" s="263" t="s">
        <v>402</v>
      </c>
      <c r="H37" s="264">
        <v>0</v>
      </c>
      <c r="I37" s="264">
        <v>0</v>
      </c>
      <c r="J37" s="264">
        <v>39</v>
      </c>
      <c r="K37" s="264">
        <v>0</v>
      </c>
      <c r="L37" s="264">
        <v>0</v>
      </c>
      <c r="M37" s="264">
        <v>0</v>
      </c>
      <c r="N37" s="262">
        <v>0</v>
      </c>
      <c r="O37" s="262">
        <v>39</v>
      </c>
      <c r="P37" s="262">
        <f t="shared" si="0"/>
        <v>975</v>
      </c>
    </row>
    <row r="38" spans="1:24" ht="64.5" customHeight="1" thickBot="1">
      <c r="A38" s="635"/>
      <c r="B38" s="250">
        <v>9</v>
      </c>
      <c r="C38" s="265" t="s">
        <v>415</v>
      </c>
      <c r="D38" s="262">
        <v>0.5</v>
      </c>
      <c r="E38" s="262" t="s">
        <v>40</v>
      </c>
      <c r="F38" s="263" t="s">
        <v>416</v>
      </c>
      <c r="G38" s="263" t="s">
        <v>416</v>
      </c>
      <c r="H38" s="264">
        <v>14</v>
      </c>
      <c r="I38" s="264">
        <v>0</v>
      </c>
      <c r="J38" s="264">
        <v>80</v>
      </c>
      <c r="K38" s="264">
        <v>0</v>
      </c>
      <c r="L38" s="264">
        <v>0</v>
      </c>
      <c r="M38" s="264">
        <v>0</v>
      </c>
      <c r="N38" s="264">
        <v>0</v>
      </c>
      <c r="O38" s="264">
        <v>94</v>
      </c>
      <c r="P38" s="262">
        <f t="shared" si="0"/>
        <v>47</v>
      </c>
    </row>
    <row r="39" spans="1:24" ht="58.5" customHeight="1" thickBot="1">
      <c r="A39" s="635"/>
      <c r="B39" s="266">
        <v>10</v>
      </c>
      <c r="C39" s="265" t="s">
        <v>417</v>
      </c>
      <c r="D39" s="262">
        <v>2</v>
      </c>
      <c r="E39" s="263" t="s">
        <v>39</v>
      </c>
      <c r="F39" s="263" t="s">
        <v>418</v>
      </c>
      <c r="G39" s="263" t="s">
        <v>419</v>
      </c>
      <c r="H39" s="263">
        <v>0</v>
      </c>
      <c r="I39" s="263">
        <v>0</v>
      </c>
      <c r="J39" s="263">
        <v>19</v>
      </c>
      <c r="K39" s="263">
        <v>0</v>
      </c>
      <c r="L39" s="263">
        <v>0</v>
      </c>
      <c r="M39" s="263">
        <v>0</v>
      </c>
      <c r="N39" s="263">
        <v>0</v>
      </c>
      <c r="O39" s="263">
        <v>19</v>
      </c>
      <c r="P39" s="262">
        <f t="shared" si="0"/>
        <v>38</v>
      </c>
      <c r="Q39" s="80"/>
    </row>
    <row r="40" spans="1:24" ht="48.75" customHeight="1">
      <c r="A40" s="635"/>
      <c r="B40" s="643">
        <v>11</v>
      </c>
      <c r="C40" s="640" t="s">
        <v>420</v>
      </c>
      <c r="D40" s="665">
        <v>0.5</v>
      </c>
      <c r="E40" s="630" t="s">
        <v>40</v>
      </c>
      <c r="F40" s="670">
        <v>45618</v>
      </c>
      <c r="G40" s="670">
        <v>45618</v>
      </c>
      <c r="H40" s="657">
        <v>1</v>
      </c>
      <c r="I40" s="657">
        <v>0</v>
      </c>
      <c r="J40" s="630">
        <v>18</v>
      </c>
      <c r="K40" s="657">
        <v>0</v>
      </c>
      <c r="L40" s="657">
        <v>0</v>
      </c>
      <c r="M40" s="657">
        <v>0</v>
      </c>
      <c r="N40" s="657">
        <v>0</v>
      </c>
      <c r="O40" s="630">
        <v>19</v>
      </c>
      <c r="P40" s="630">
        <v>9.5</v>
      </c>
      <c r="Q40" s="80"/>
    </row>
    <row r="41" spans="1:24" ht="51" customHeight="1" thickBot="1">
      <c r="A41" s="635"/>
      <c r="B41" s="645"/>
      <c r="C41" s="642"/>
      <c r="D41" s="666"/>
      <c r="E41" s="632"/>
      <c r="F41" s="671"/>
      <c r="G41" s="671"/>
      <c r="H41" s="658"/>
      <c r="I41" s="658"/>
      <c r="J41" s="632"/>
      <c r="K41" s="658"/>
      <c r="L41" s="658"/>
      <c r="M41" s="658"/>
      <c r="N41" s="658"/>
      <c r="O41" s="632"/>
      <c r="P41" s="632"/>
      <c r="Q41" s="80"/>
    </row>
    <row r="42" spans="1:24" ht="31.5" customHeight="1">
      <c r="A42" s="635"/>
      <c r="B42" s="267"/>
      <c r="C42" s="252" t="s">
        <v>428</v>
      </c>
      <c r="D42" s="252">
        <f>SUM(D6:D41)</f>
        <v>126.75</v>
      </c>
      <c r="E42" s="252"/>
      <c r="F42" s="252"/>
      <c r="G42" s="252"/>
      <c r="H42" s="252">
        <f t="shared" ref="H42:P42" si="1">SUM(H6:H41)</f>
        <v>15</v>
      </c>
      <c r="I42" s="252">
        <f t="shared" si="1"/>
        <v>0</v>
      </c>
      <c r="J42" s="252">
        <f t="shared" si="1"/>
        <v>557</v>
      </c>
      <c r="K42" s="252">
        <f t="shared" si="1"/>
        <v>0</v>
      </c>
      <c r="L42" s="252">
        <f t="shared" si="1"/>
        <v>0</v>
      </c>
      <c r="M42" s="252">
        <f t="shared" si="1"/>
        <v>0</v>
      </c>
      <c r="N42" s="252">
        <f t="shared" si="1"/>
        <v>0</v>
      </c>
      <c r="O42" s="252">
        <f t="shared" si="1"/>
        <v>572</v>
      </c>
      <c r="P42" s="252">
        <f t="shared" si="1"/>
        <v>7475.75</v>
      </c>
    </row>
    <row r="43" spans="1:24" ht="42" customHeight="1" thickBot="1">
      <c r="A43" s="635"/>
      <c r="B43" s="268"/>
      <c r="C43" s="253" t="s">
        <v>429</v>
      </c>
      <c r="D43" s="254">
        <f>D42+'Oct 24'!D47</f>
        <v>561.5</v>
      </c>
      <c r="E43" s="254"/>
      <c r="F43" s="254"/>
      <c r="G43" s="254"/>
      <c r="H43" s="254">
        <f>H42+'Oct 24'!H47</f>
        <v>137</v>
      </c>
      <c r="I43" s="254">
        <f>I42+'Oct 24'!I47</f>
        <v>269</v>
      </c>
      <c r="J43" s="254">
        <f>J42+'Oct 24'!J47</f>
        <v>2897</v>
      </c>
      <c r="K43" s="254">
        <f>K42+'Oct 24'!K47</f>
        <v>318</v>
      </c>
      <c r="L43" s="254">
        <f>L42+'Oct 24'!L47</f>
        <v>6</v>
      </c>
      <c r="M43" s="254">
        <f>M42+'Oct 24'!M47</f>
        <v>20</v>
      </c>
      <c r="N43" s="254">
        <f>N42+'Oct 24'!N47</f>
        <v>14</v>
      </c>
      <c r="O43" s="254">
        <f>O42+'Oct 24'!O47</f>
        <v>3661</v>
      </c>
      <c r="P43" s="254">
        <f>P42+'Oct 24'!P47</f>
        <v>39568.25</v>
      </c>
    </row>
    <row r="44" spans="1:24" ht="31.5" customHeight="1">
      <c r="A44" s="635"/>
      <c r="B44" s="636"/>
      <c r="C44" s="636"/>
      <c r="D44" s="636"/>
      <c r="E44" s="636"/>
      <c r="F44" s="636"/>
      <c r="G44" s="636"/>
      <c r="H44" s="636"/>
      <c r="I44" s="636"/>
      <c r="J44" s="636"/>
      <c r="K44" s="636"/>
      <c r="L44" s="636"/>
      <c r="M44" s="636"/>
      <c r="N44" s="636"/>
      <c r="O44" s="636"/>
      <c r="P44" s="636"/>
      <c r="Q44" s="636"/>
      <c r="R44" s="636"/>
      <c r="S44" s="636"/>
      <c r="T44" s="636"/>
      <c r="U44" s="636"/>
      <c r="V44" s="636"/>
      <c r="W44" s="636"/>
      <c r="X44" s="637"/>
    </row>
    <row r="45" spans="1:24" ht="31.5" customHeight="1" thickBot="1">
      <c r="A45" s="635" t="s">
        <v>363</v>
      </c>
      <c r="B45" s="638"/>
      <c r="C45" s="638"/>
      <c r="D45" s="638"/>
      <c r="E45" s="638"/>
      <c r="F45" s="638"/>
      <c r="G45" s="638"/>
      <c r="H45" s="638"/>
      <c r="I45" s="638"/>
      <c r="J45" s="638"/>
      <c r="K45" s="638"/>
      <c r="L45" s="638"/>
      <c r="M45" s="638"/>
      <c r="N45" s="638"/>
      <c r="O45" s="638"/>
      <c r="P45" s="638"/>
      <c r="Q45" s="638"/>
      <c r="R45" s="638"/>
      <c r="S45" s="638"/>
      <c r="T45" s="638"/>
      <c r="U45" s="638"/>
      <c r="V45" s="638"/>
      <c r="W45" s="638"/>
      <c r="X45" s="639"/>
    </row>
    <row r="46" spans="1:24" s="123" customFormat="1" ht="54.65" customHeight="1">
      <c r="A46" s="411" t="s">
        <v>361</v>
      </c>
      <c r="B46" s="643">
        <v>12</v>
      </c>
      <c r="C46" s="640" t="s">
        <v>409</v>
      </c>
      <c r="D46" s="630">
        <v>6</v>
      </c>
      <c r="E46" s="630" t="s">
        <v>39</v>
      </c>
      <c r="F46" s="646" t="s">
        <v>399</v>
      </c>
      <c r="G46" s="646" t="s">
        <v>401</v>
      </c>
      <c r="H46" s="630">
        <v>0</v>
      </c>
      <c r="I46" s="630">
        <v>0</v>
      </c>
      <c r="J46" s="630">
        <v>77</v>
      </c>
      <c r="K46" s="630">
        <v>0</v>
      </c>
      <c r="L46" s="630">
        <v>0</v>
      </c>
      <c r="M46" s="630">
        <v>0</v>
      </c>
      <c r="N46" s="630">
        <v>0</v>
      </c>
      <c r="O46" s="630">
        <v>77</v>
      </c>
      <c r="P46" s="630">
        <f>D46*O46</f>
        <v>462</v>
      </c>
    </row>
    <row r="47" spans="1:24" s="123" customFormat="1" ht="54.65" customHeight="1">
      <c r="A47" s="412"/>
      <c r="B47" s="644"/>
      <c r="C47" s="641"/>
      <c r="D47" s="631"/>
      <c r="E47" s="631"/>
      <c r="F47" s="538"/>
      <c r="G47" s="538"/>
      <c r="H47" s="631"/>
      <c r="I47" s="631"/>
      <c r="J47" s="631"/>
      <c r="K47" s="631"/>
      <c r="L47" s="631"/>
      <c r="M47" s="631"/>
      <c r="N47" s="631"/>
      <c r="O47" s="631"/>
      <c r="P47" s="631"/>
    </row>
    <row r="48" spans="1:24" s="123" customFormat="1" ht="54.65" customHeight="1">
      <c r="A48" s="412"/>
      <c r="B48" s="644"/>
      <c r="C48" s="641"/>
      <c r="D48" s="631"/>
      <c r="E48" s="631"/>
      <c r="F48" s="538"/>
      <c r="G48" s="538"/>
      <c r="H48" s="631"/>
      <c r="I48" s="631"/>
      <c r="J48" s="631"/>
      <c r="K48" s="631"/>
      <c r="L48" s="631"/>
      <c r="M48" s="631"/>
      <c r="N48" s="631"/>
      <c r="O48" s="631"/>
      <c r="P48" s="631"/>
    </row>
    <row r="49" spans="1:16" s="123" customFormat="1" ht="54.65" customHeight="1">
      <c r="A49" s="412"/>
      <c r="B49" s="644"/>
      <c r="C49" s="641"/>
      <c r="D49" s="631"/>
      <c r="E49" s="631"/>
      <c r="F49" s="538"/>
      <c r="G49" s="538"/>
      <c r="H49" s="631"/>
      <c r="I49" s="631"/>
      <c r="J49" s="631"/>
      <c r="K49" s="631"/>
      <c r="L49" s="631"/>
      <c r="M49" s="631"/>
      <c r="N49" s="631"/>
      <c r="O49" s="631"/>
      <c r="P49" s="631"/>
    </row>
    <row r="50" spans="1:16" s="123" customFormat="1" ht="54.65" customHeight="1">
      <c r="A50" s="412"/>
      <c r="B50" s="644"/>
      <c r="C50" s="641"/>
      <c r="D50" s="631"/>
      <c r="E50" s="631"/>
      <c r="F50" s="538"/>
      <c r="G50" s="538"/>
      <c r="H50" s="631"/>
      <c r="I50" s="631"/>
      <c r="J50" s="631"/>
      <c r="K50" s="631"/>
      <c r="L50" s="631"/>
      <c r="M50" s="631"/>
      <c r="N50" s="631"/>
      <c r="O50" s="631"/>
      <c r="P50" s="631"/>
    </row>
    <row r="51" spans="1:16" s="123" customFormat="1" ht="54.65" customHeight="1">
      <c r="A51" s="412"/>
      <c r="B51" s="644"/>
      <c r="C51" s="641"/>
      <c r="D51" s="631"/>
      <c r="E51" s="631"/>
      <c r="F51" s="538"/>
      <c r="G51" s="538"/>
      <c r="H51" s="631"/>
      <c r="I51" s="631"/>
      <c r="J51" s="631"/>
      <c r="K51" s="631"/>
      <c r="L51" s="631"/>
      <c r="M51" s="631"/>
      <c r="N51" s="631"/>
      <c r="O51" s="631"/>
      <c r="P51" s="631"/>
    </row>
    <row r="52" spans="1:16" s="123" customFormat="1" ht="54.65" customHeight="1">
      <c r="A52" s="412"/>
      <c r="B52" s="644"/>
      <c r="C52" s="641"/>
      <c r="D52" s="631"/>
      <c r="E52" s="631"/>
      <c r="F52" s="538"/>
      <c r="G52" s="538"/>
      <c r="H52" s="631"/>
      <c r="I52" s="631"/>
      <c r="J52" s="631"/>
      <c r="K52" s="631"/>
      <c r="L52" s="631"/>
      <c r="M52" s="631"/>
      <c r="N52" s="631"/>
      <c r="O52" s="631"/>
      <c r="P52" s="631"/>
    </row>
    <row r="53" spans="1:16" s="123" customFormat="1" ht="54.65" customHeight="1">
      <c r="A53" s="412"/>
      <c r="B53" s="644"/>
      <c r="C53" s="641"/>
      <c r="D53" s="631"/>
      <c r="E53" s="631"/>
      <c r="F53" s="538"/>
      <c r="G53" s="538"/>
      <c r="H53" s="631"/>
      <c r="I53" s="631"/>
      <c r="J53" s="631"/>
      <c r="K53" s="631"/>
      <c r="L53" s="631"/>
      <c r="M53" s="631"/>
      <c r="N53" s="631"/>
      <c r="O53" s="631"/>
      <c r="P53" s="631"/>
    </row>
    <row r="54" spans="1:16" s="123" customFormat="1" ht="54.65" customHeight="1">
      <c r="A54" s="412"/>
      <c r="B54" s="644"/>
      <c r="C54" s="641"/>
      <c r="D54" s="631"/>
      <c r="E54" s="631"/>
      <c r="F54" s="538"/>
      <c r="G54" s="538"/>
      <c r="H54" s="631"/>
      <c r="I54" s="631"/>
      <c r="J54" s="631"/>
      <c r="K54" s="631"/>
      <c r="L54" s="631"/>
      <c r="M54" s="631"/>
      <c r="N54" s="631"/>
      <c r="O54" s="631"/>
      <c r="P54" s="631"/>
    </row>
    <row r="55" spans="1:16" s="123" customFormat="1" ht="54.65" customHeight="1">
      <c r="A55" s="412"/>
      <c r="B55" s="644"/>
      <c r="C55" s="641"/>
      <c r="D55" s="631"/>
      <c r="E55" s="631"/>
      <c r="F55" s="538"/>
      <c r="G55" s="538"/>
      <c r="H55" s="631"/>
      <c r="I55" s="631"/>
      <c r="J55" s="631"/>
      <c r="K55" s="631"/>
      <c r="L55" s="631"/>
      <c r="M55" s="631"/>
      <c r="N55" s="631"/>
      <c r="O55" s="631"/>
      <c r="P55" s="631"/>
    </row>
    <row r="56" spans="1:16" s="123" customFormat="1" ht="54.65" customHeight="1">
      <c r="A56" s="412"/>
      <c r="B56" s="644"/>
      <c r="C56" s="641"/>
      <c r="D56" s="631"/>
      <c r="E56" s="631"/>
      <c r="F56" s="538"/>
      <c r="G56" s="538"/>
      <c r="H56" s="631"/>
      <c r="I56" s="631"/>
      <c r="J56" s="631"/>
      <c r="K56" s="631"/>
      <c r="L56" s="631"/>
      <c r="M56" s="631"/>
      <c r="N56" s="631"/>
      <c r="O56" s="631"/>
      <c r="P56" s="631"/>
    </row>
    <row r="57" spans="1:16" s="123" customFormat="1" ht="54.65" customHeight="1">
      <c r="A57" s="412"/>
      <c r="B57" s="644"/>
      <c r="C57" s="641"/>
      <c r="D57" s="631"/>
      <c r="E57" s="631"/>
      <c r="F57" s="538"/>
      <c r="G57" s="538"/>
      <c r="H57" s="631"/>
      <c r="I57" s="631"/>
      <c r="J57" s="631"/>
      <c r="K57" s="631"/>
      <c r="L57" s="631"/>
      <c r="M57" s="631"/>
      <c r="N57" s="631"/>
      <c r="O57" s="631"/>
      <c r="P57" s="631"/>
    </row>
    <row r="58" spans="1:16" s="123" customFormat="1" ht="54.65" customHeight="1">
      <c r="A58" s="412"/>
      <c r="B58" s="644"/>
      <c r="C58" s="641"/>
      <c r="D58" s="631"/>
      <c r="E58" s="631"/>
      <c r="F58" s="538"/>
      <c r="G58" s="538"/>
      <c r="H58" s="631"/>
      <c r="I58" s="631"/>
      <c r="J58" s="631"/>
      <c r="K58" s="631"/>
      <c r="L58" s="631"/>
      <c r="M58" s="631"/>
      <c r="N58" s="631"/>
      <c r="O58" s="631"/>
      <c r="P58" s="631"/>
    </row>
    <row r="59" spans="1:16" s="123" customFormat="1" ht="54.65" customHeight="1">
      <c r="A59" s="412"/>
      <c r="B59" s="644"/>
      <c r="C59" s="641"/>
      <c r="D59" s="631"/>
      <c r="E59" s="631"/>
      <c r="F59" s="538"/>
      <c r="G59" s="538"/>
      <c r="H59" s="631"/>
      <c r="I59" s="631"/>
      <c r="J59" s="631"/>
      <c r="K59" s="631"/>
      <c r="L59" s="631"/>
      <c r="M59" s="631"/>
      <c r="N59" s="631"/>
      <c r="O59" s="631"/>
      <c r="P59" s="631"/>
    </row>
    <row r="60" spans="1:16" s="123" customFormat="1" ht="54.65" customHeight="1">
      <c r="A60" s="412"/>
      <c r="B60" s="644"/>
      <c r="C60" s="641"/>
      <c r="D60" s="631"/>
      <c r="E60" s="631"/>
      <c r="F60" s="538"/>
      <c r="G60" s="538"/>
      <c r="H60" s="631"/>
      <c r="I60" s="631"/>
      <c r="J60" s="631"/>
      <c r="K60" s="631"/>
      <c r="L60" s="631"/>
      <c r="M60" s="631"/>
      <c r="N60" s="631"/>
      <c r="O60" s="631"/>
      <c r="P60" s="631"/>
    </row>
    <row r="61" spans="1:16" s="123" customFormat="1" ht="54.65" customHeight="1">
      <c r="A61" s="412"/>
      <c r="B61" s="644"/>
      <c r="C61" s="641"/>
      <c r="D61" s="631"/>
      <c r="E61" s="631"/>
      <c r="F61" s="538"/>
      <c r="G61" s="538"/>
      <c r="H61" s="631"/>
      <c r="I61" s="631"/>
      <c r="J61" s="631"/>
      <c r="K61" s="631"/>
      <c r="L61" s="631"/>
      <c r="M61" s="631"/>
      <c r="N61" s="631"/>
      <c r="O61" s="631"/>
      <c r="P61" s="631"/>
    </row>
    <row r="62" spans="1:16" s="123" customFormat="1" ht="54.65" customHeight="1">
      <c r="A62" s="412"/>
      <c r="B62" s="644"/>
      <c r="C62" s="641"/>
      <c r="D62" s="631"/>
      <c r="E62" s="631"/>
      <c r="F62" s="538"/>
      <c r="G62" s="538"/>
      <c r="H62" s="631"/>
      <c r="I62" s="631"/>
      <c r="J62" s="631"/>
      <c r="K62" s="631"/>
      <c r="L62" s="631"/>
      <c r="M62" s="631"/>
      <c r="N62" s="631"/>
      <c r="O62" s="631"/>
      <c r="P62" s="631"/>
    </row>
    <row r="63" spans="1:16" s="123" customFormat="1" ht="54.65" customHeight="1">
      <c r="A63" s="412"/>
      <c r="B63" s="644"/>
      <c r="C63" s="641"/>
      <c r="D63" s="631"/>
      <c r="E63" s="631"/>
      <c r="F63" s="538"/>
      <c r="G63" s="538"/>
      <c r="H63" s="631"/>
      <c r="I63" s="631"/>
      <c r="J63" s="631"/>
      <c r="K63" s="631"/>
      <c r="L63" s="631"/>
      <c r="M63" s="631"/>
      <c r="N63" s="631"/>
      <c r="O63" s="631"/>
      <c r="P63" s="631"/>
    </row>
    <row r="64" spans="1:16" s="123" customFormat="1" ht="54.65" customHeight="1">
      <c r="A64" s="412"/>
      <c r="B64" s="644"/>
      <c r="C64" s="641"/>
      <c r="D64" s="631"/>
      <c r="E64" s="631"/>
      <c r="F64" s="538"/>
      <c r="G64" s="538"/>
      <c r="H64" s="631"/>
      <c r="I64" s="631"/>
      <c r="J64" s="631"/>
      <c r="K64" s="631"/>
      <c r="L64" s="631"/>
      <c r="M64" s="631"/>
      <c r="N64" s="631"/>
      <c r="O64" s="631"/>
      <c r="P64" s="631"/>
    </row>
    <row r="65" spans="1:16" s="123" customFormat="1" ht="54.65" customHeight="1">
      <c r="A65" s="412"/>
      <c r="B65" s="644"/>
      <c r="C65" s="641"/>
      <c r="D65" s="631"/>
      <c r="E65" s="631"/>
      <c r="F65" s="538"/>
      <c r="G65" s="538"/>
      <c r="H65" s="631"/>
      <c r="I65" s="631"/>
      <c r="J65" s="631"/>
      <c r="K65" s="631"/>
      <c r="L65" s="631"/>
      <c r="M65" s="631"/>
      <c r="N65" s="631"/>
      <c r="O65" s="631"/>
      <c r="P65" s="631"/>
    </row>
    <row r="66" spans="1:16" s="123" customFormat="1" ht="54.65" customHeight="1" thickBot="1">
      <c r="A66" s="412"/>
      <c r="B66" s="645"/>
      <c r="C66" s="642"/>
      <c r="D66" s="632"/>
      <c r="E66" s="632"/>
      <c r="F66" s="647"/>
      <c r="G66" s="647"/>
      <c r="H66" s="632"/>
      <c r="I66" s="632"/>
      <c r="J66" s="632"/>
      <c r="K66" s="632"/>
      <c r="L66" s="632"/>
      <c r="M66" s="632"/>
      <c r="N66" s="632"/>
      <c r="O66" s="632"/>
      <c r="P66" s="632"/>
    </row>
    <row r="67" spans="1:16" ht="54.65" customHeight="1">
      <c r="A67" s="412"/>
      <c r="B67" s="654">
        <v>13</v>
      </c>
      <c r="C67" s="640" t="s">
        <v>410</v>
      </c>
      <c r="D67" s="630">
        <v>13</v>
      </c>
      <c r="E67" s="630" t="s">
        <v>39</v>
      </c>
      <c r="F67" s="646" t="s">
        <v>411</v>
      </c>
      <c r="G67" s="646" t="s">
        <v>402</v>
      </c>
      <c r="H67" s="651">
        <v>0</v>
      </c>
      <c r="I67" s="651">
        <v>0</v>
      </c>
      <c r="J67" s="651">
        <v>75</v>
      </c>
      <c r="K67" s="630">
        <v>0</v>
      </c>
      <c r="L67" s="630">
        <v>0</v>
      </c>
      <c r="M67" s="630">
        <v>0</v>
      </c>
      <c r="N67" s="630">
        <v>0</v>
      </c>
      <c r="O67" s="630">
        <v>75</v>
      </c>
      <c r="P67" s="630">
        <f>D67*O67</f>
        <v>975</v>
      </c>
    </row>
    <row r="68" spans="1:16" ht="54.65" customHeight="1">
      <c r="A68" s="412"/>
      <c r="B68" s="655"/>
      <c r="C68" s="641"/>
      <c r="D68" s="631"/>
      <c r="E68" s="631"/>
      <c r="F68" s="538"/>
      <c r="G68" s="538"/>
      <c r="H68" s="652"/>
      <c r="I68" s="652"/>
      <c r="J68" s="652"/>
      <c r="K68" s="631"/>
      <c r="L68" s="631"/>
      <c r="M68" s="631"/>
      <c r="N68" s="631"/>
      <c r="O68" s="631"/>
      <c r="P68" s="631"/>
    </row>
    <row r="69" spans="1:16" ht="54.65" customHeight="1">
      <c r="A69" s="412"/>
      <c r="B69" s="655"/>
      <c r="C69" s="641"/>
      <c r="D69" s="631"/>
      <c r="E69" s="631"/>
      <c r="F69" s="538"/>
      <c r="G69" s="538"/>
      <c r="H69" s="652"/>
      <c r="I69" s="652"/>
      <c r="J69" s="652"/>
      <c r="K69" s="631"/>
      <c r="L69" s="631"/>
      <c r="M69" s="631"/>
      <c r="N69" s="631"/>
      <c r="O69" s="631"/>
      <c r="P69" s="631"/>
    </row>
    <row r="70" spans="1:16" ht="54.65" customHeight="1">
      <c r="A70" s="412"/>
      <c r="B70" s="655"/>
      <c r="C70" s="641"/>
      <c r="D70" s="631"/>
      <c r="E70" s="631"/>
      <c r="F70" s="538"/>
      <c r="G70" s="538"/>
      <c r="H70" s="652"/>
      <c r="I70" s="652"/>
      <c r="J70" s="652"/>
      <c r="K70" s="631"/>
      <c r="L70" s="631"/>
      <c r="M70" s="631"/>
      <c r="N70" s="631"/>
      <c r="O70" s="631"/>
      <c r="P70" s="631"/>
    </row>
    <row r="71" spans="1:16" ht="54.65" customHeight="1">
      <c r="A71" s="412"/>
      <c r="B71" s="655"/>
      <c r="C71" s="641"/>
      <c r="D71" s="631"/>
      <c r="E71" s="631"/>
      <c r="F71" s="538"/>
      <c r="G71" s="538"/>
      <c r="H71" s="652"/>
      <c r="I71" s="652"/>
      <c r="J71" s="652"/>
      <c r="K71" s="631"/>
      <c r="L71" s="631"/>
      <c r="M71" s="631"/>
      <c r="N71" s="631"/>
      <c r="O71" s="631"/>
      <c r="P71" s="631"/>
    </row>
    <row r="72" spans="1:16" ht="54.65" customHeight="1">
      <c r="A72" s="412"/>
      <c r="B72" s="655"/>
      <c r="C72" s="641"/>
      <c r="D72" s="631"/>
      <c r="E72" s="631"/>
      <c r="F72" s="538"/>
      <c r="G72" s="538"/>
      <c r="H72" s="652"/>
      <c r="I72" s="652"/>
      <c r="J72" s="652"/>
      <c r="K72" s="631"/>
      <c r="L72" s="631"/>
      <c r="M72" s="631"/>
      <c r="N72" s="631"/>
      <c r="O72" s="631"/>
      <c r="P72" s="631"/>
    </row>
    <row r="73" spans="1:16" ht="54.65" customHeight="1">
      <c r="A73" s="412"/>
      <c r="B73" s="655"/>
      <c r="C73" s="641"/>
      <c r="D73" s="631"/>
      <c r="E73" s="631"/>
      <c r="F73" s="538"/>
      <c r="G73" s="538"/>
      <c r="H73" s="652"/>
      <c r="I73" s="652"/>
      <c r="J73" s="652"/>
      <c r="K73" s="631"/>
      <c r="L73" s="631"/>
      <c r="M73" s="631"/>
      <c r="N73" s="631"/>
      <c r="O73" s="631"/>
      <c r="P73" s="631"/>
    </row>
    <row r="74" spans="1:16" ht="54.65" customHeight="1">
      <c r="A74" s="412"/>
      <c r="B74" s="655"/>
      <c r="C74" s="641"/>
      <c r="D74" s="631"/>
      <c r="E74" s="631"/>
      <c r="F74" s="538"/>
      <c r="G74" s="538"/>
      <c r="H74" s="652"/>
      <c r="I74" s="652"/>
      <c r="J74" s="652"/>
      <c r="K74" s="631"/>
      <c r="L74" s="631"/>
      <c r="M74" s="631"/>
      <c r="N74" s="631"/>
      <c r="O74" s="631"/>
      <c r="P74" s="631"/>
    </row>
    <row r="75" spans="1:16" ht="54.65" customHeight="1">
      <c r="A75" s="412"/>
      <c r="B75" s="655"/>
      <c r="C75" s="641"/>
      <c r="D75" s="631"/>
      <c r="E75" s="631"/>
      <c r="F75" s="538"/>
      <c r="G75" s="538"/>
      <c r="H75" s="652"/>
      <c r="I75" s="652"/>
      <c r="J75" s="652"/>
      <c r="K75" s="631"/>
      <c r="L75" s="631"/>
      <c r="M75" s="631"/>
      <c r="N75" s="631"/>
      <c r="O75" s="631"/>
      <c r="P75" s="631"/>
    </row>
    <row r="76" spans="1:16" ht="54.65" customHeight="1">
      <c r="A76" s="412"/>
      <c r="B76" s="655"/>
      <c r="C76" s="641"/>
      <c r="D76" s="631"/>
      <c r="E76" s="631"/>
      <c r="F76" s="538"/>
      <c r="G76" s="538"/>
      <c r="H76" s="652"/>
      <c r="I76" s="652"/>
      <c r="J76" s="652"/>
      <c r="K76" s="631"/>
      <c r="L76" s="631"/>
      <c r="M76" s="631"/>
      <c r="N76" s="631"/>
      <c r="O76" s="631"/>
      <c r="P76" s="631"/>
    </row>
    <row r="77" spans="1:16" ht="54.65" customHeight="1">
      <c r="A77" s="412"/>
      <c r="B77" s="655"/>
      <c r="C77" s="641"/>
      <c r="D77" s="631"/>
      <c r="E77" s="631"/>
      <c r="F77" s="538"/>
      <c r="G77" s="538"/>
      <c r="H77" s="652"/>
      <c r="I77" s="652"/>
      <c r="J77" s="652"/>
      <c r="K77" s="631"/>
      <c r="L77" s="631"/>
      <c r="M77" s="631"/>
      <c r="N77" s="631"/>
      <c r="O77" s="631"/>
      <c r="P77" s="631"/>
    </row>
    <row r="78" spans="1:16" ht="54.65" customHeight="1">
      <c r="A78" s="412"/>
      <c r="B78" s="655"/>
      <c r="C78" s="641"/>
      <c r="D78" s="631"/>
      <c r="E78" s="631"/>
      <c r="F78" s="538"/>
      <c r="G78" s="538"/>
      <c r="H78" s="652"/>
      <c r="I78" s="652"/>
      <c r="J78" s="652"/>
      <c r="K78" s="631"/>
      <c r="L78" s="631"/>
      <c r="M78" s="631"/>
      <c r="N78" s="631"/>
      <c r="O78" s="631"/>
      <c r="P78" s="631"/>
    </row>
    <row r="79" spans="1:16" ht="54.65" customHeight="1">
      <c r="A79" s="412"/>
      <c r="B79" s="655"/>
      <c r="C79" s="641"/>
      <c r="D79" s="631"/>
      <c r="E79" s="631"/>
      <c r="F79" s="538"/>
      <c r="G79" s="538"/>
      <c r="H79" s="652"/>
      <c r="I79" s="652"/>
      <c r="J79" s="652"/>
      <c r="K79" s="631"/>
      <c r="L79" s="631"/>
      <c r="M79" s="631"/>
      <c r="N79" s="631"/>
      <c r="O79" s="631"/>
      <c r="P79" s="631"/>
    </row>
    <row r="80" spans="1:16" ht="54.65" customHeight="1">
      <c r="A80" s="412"/>
      <c r="B80" s="655"/>
      <c r="C80" s="641"/>
      <c r="D80" s="631"/>
      <c r="E80" s="631"/>
      <c r="F80" s="538"/>
      <c r="G80" s="538"/>
      <c r="H80" s="652"/>
      <c r="I80" s="652"/>
      <c r="J80" s="652"/>
      <c r="K80" s="631"/>
      <c r="L80" s="631"/>
      <c r="M80" s="631"/>
      <c r="N80" s="631"/>
      <c r="O80" s="631"/>
      <c r="P80" s="631"/>
    </row>
    <row r="81" spans="1:16" ht="54.65" customHeight="1">
      <c r="A81" s="412"/>
      <c r="B81" s="655"/>
      <c r="C81" s="641"/>
      <c r="D81" s="631"/>
      <c r="E81" s="631"/>
      <c r="F81" s="538"/>
      <c r="G81" s="538"/>
      <c r="H81" s="652"/>
      <c r="I81" s="652"/>
      <c r="J81" s="652"/>
      <c r="K81" s="631"/>
      <c r="L81" s="631"/>
      <c r="M81" s="631"/>
      <c r="N81" s="631"/>
      <c r="O81" s="631"/>
      <c r="P81" s="631"/>
    </row>
    <row r="82" spans="1:16" ht="54.65" customHeight="1">
      <c r="A82" s="412"/>
      <c r="B82" s="655"/>
      <c r="C82" s="641"/>
      <c r="D82" s="631"/>
      <c r="E82" s="631"/>
      <c r="F82" s="538"/>
      <c r="G82" s="538"/>
      <c r="H82" s="652"/>
      <c r="I82" s="652"/>
      <c r="J82" s="652"/>
      <c r="K82" s="631"/>
      <c r="L82" s="631"/>
      <c r="M82" s="631"/>
      <c r="N82" s="631"/>
      <c r="O82" s="631"/>
      <c r="P82" s="631"/>
    </row>
    <row r="83" spans="1:16" ht="54.65" customHeight="1">
      <c r="A83" s="412"/>
      <c r="B83" s="655"/>
      <c r="C83" s="641"/>
      <c r="D83" s="631"/>
      <c r="E83" s="631"/>
      <c r="F83" s="538"/>
      <c r="G83" s="538"/>
      <c r="H83" s="652"/>
      <c r="I83" s="652"/>
      <c r="J83" s="652"/>
      <c r="K83" s="631"/>
      <c r="L83" s="631"/>
      <c r="M83" s="631"/>
      <c r="N83" s="631"/>
      <c r="O83" s="631"/>
      <c r="P83" s="631"/>
    </row>
    <row r="84" spans="1:16" ht="54.65" customHeight="1">
      <c r="A84" s="412"/>
      <c r="B84" s="655"/>
      <c r="C84" s="641"/>
      <c r="D84" s="631"/>
      <c r="E84" s="631"/>
      <c r="F84" s="538"/>
      <c r="G84" s="538"/>
      <c r="H84" s="652"/>
      <c r="I84" s="652"/>
      <c r="J84" s="652"/>
      <c r="K84" s="631"/>
      <c r="L84" s="631"/>
      <c r="M84" s="631"/>
      <c r="N84" s="631"/>
      <c r="O84" s="631"/>
      <c r="P84" s="631"/>
    </row>
    <row r="85" spans="1:16" ht="54.65" customHeight="1" thickBot="1">
      <c r="A85" s="412"/>
      <c r="B85" s="656"/>
      <c r="C85" s="642"/>
      <c r="D85" s="632"/>
      <c r="E85" s="632"/>
      <c r="F85" s="647"/>
      <c r="G85" s="647"/>
      <c r="H85" s="653"/>
      <c r="I85" s="653"/>
      <c r="J85" s="653"/>
      <c r="K85" s="632"/>
      <c r="L85" s="632"/>
      <c r="M85" s="632"/>
      <c r="N85" s="632"/>
      <c r="O85" s="632"/>
      <c r="P85" s="632"/>
    </row>
    <row r="86" spans="1:16" ht="54.65" customHeight="1">
      <c r="A86" s="412"/>
      <c r="B86" s="654">
        <v>14</v>
      </c>
      <c r="C86" s="640" t="s">
        <v>412</v>
      </c>
      <c r="D86" s="630">
        <v>3</v>
      </c>
      <c r="E86" s="630" t="s">
        <v>39</v>
      </c>
      <c r="F86" s="630" t="s">
        <v>413</v>
      </c>
      <c r="G86" s="630" t="s">
        <v>414</v>
      </c>
      <c r="H86" s="630">
        <v>0</v>
      </c>
      <c r="I86" s="630">
        <v>0</v>
      </c>
      <c r="J86" s="630">
        <v>41</v>
      </c>
      <c r="K86" s="630">
        <v>0</v>
      </c>
      <c r="L86" s="630">
        <v>0</v>
      </c>
      <c r="M86" s="630">
        <v>0</v>
      </c>
      <c r="N86" s="630">
        <v>0</v>
      </c>
      <c r="O86" s="630">
        <v>41</v>
      </c>
      <c r="P86" s="630">
        <v>123</v>
      </c>
    </row>
    <row r="87" spans="1:16" ht="54.65" customHeight="1">
      <c r="A87" s="412"/>
      <c r="B87" s="655"/>
      <c r="C87" s="641"/>
      <c r="D87" s="631"/>
      <c r="E87" s="631"/>
      <c r="F87" s="631"/>
      <c r="G87" s="631"/>
      <c r="H87" s="631"/>
      <c r="I87" s="631"/>
      <c r="J87" s="631"/>
      <c r="K87" s="631"/>
      <c r="L87" s="631"/>
      <c r="M87" s="631"/>
      <c r="N87" s="631"/>
      <c r="O87" s="631"/>
      <c r="P87" s="631"/>
    </row>
    <row r="88" spans="1:16" ht="54.65" customHeight="1">
      <c r="A88" s="412"/>
      <c r="B88" s="655"/>
      <c r="C88" s="641"/>
      <c r="D88" s="631"/>
      <c r="E88" s="631"/>
      <c r="F88" s="631"/>
      <c r="G88" s="631"/>
      <c r="H88" s="631"/>
      <c r="I88" s="631"/>
      <c r="J88" s="631"/>
      <c r="K88" s="631"/>
      <c r="L88" s="631"/>
      <c r="M88" s="631"/>
      <c r="N88" s="631"/>
      <c r="O88" s="631"/>
      <c r="P88" s="631"/>
    </row>
    <row r="89" spans="1:16" ht="54.65" customHeight="1">
      <c r="A89" s="412"/>
      <c r="B89" s="655"/>
      <c r="C89" s="641"/>
      <c r="D89" s="631"/>
      <c r="E89" s="631"/>
      <c r="F89" s="631"/>
      <c r="G89" s="631"/>
      <c r="H89" s="631"/>
      <c r="I89" s="631"/>
      <c r="J89" s="631"/>
      <c r="K89" s="631"/>
      <c r="L89" s="631"/>
      <c r="M89" s="631"/>
      <c r="N89" s="631"/>
      <c r="O89" s="631"/>
      <c r="P89" s="631"/>
    </row>
    <row r="90" spans="1:16" ht="54.65" customHeight="1">
      <c r="A90" s="412"/>
      <c r="B90" s="655"/>
      <c r="C90" s="641"/>
      <c r="D90" s="631"/>
      <c r="E90" s="631"/>
      <c r="F90" s="631"/>
      <c r="G90" s="631"/>
      <c r="H90" s="631"/>
      <c r="I90" s="631"/>
      <c r="J90" s="631"/>
      <c r="K90" s="631"/>
      <c r="L90" s="631"/>
      <c r="M90" s="631"/>
      <c r="N90" s="631"/>
      <c r="O90" s="631"/>
      <c r="P90" s="631"/>
    </row>
    <row r="91" spans="1:16" ht="54.65" customHeight="1" thickBot="1">
      <c r="A91" s="412"/>
      <c r="B91" s="656"/>
      <c r="C91" s="642"/>
      <c r="D91" s="632"/>
      <c r="E91" s="632"/>
      <c r="F91" s="632"/>
      <c r="G91" s="632"/>
      <c r="H91" s="632"/>
      <c r="I91" s="632"/>
      <c r="J91" s="632"/>
      <c r="K91" s="632"/>
      <c r="L91" s="632"/>
      <c r="M91" s="632"/>
      <c r="N91" s="632"/>
      <c r="O91" s="632"/>
      <c r="P91" s="632"/>
    </row>
    <row r="92" spans="1:16" ht="54.65" customHeight="1" thickBot="1">
      <c r="A92" s="412"/>
      <c r="B92" s="250">
        <v>15</v>
      </c>
      <c r="C92" s="265" t="s">
        <v>346</v>
      </c>
      <c r="D92" s="263">
        <v>1.5</v>
      </c>
      <c r="E92" s="263" t="s">
        <v>39</v>
      </c>
      <c r="F92" s="263" t="s">
        <v>419</v>
      </c>
      <c r="G92" s="263" t="s">
        <v>421</v>
      </c>
      <c r="H92" s="263">
        <v>0</v>
      </c>
      <c r="I92" s="263">
        <v>0</v>
      </c>
      <c r="J92" s="263">
        <v>32</v>
      </c>
      <c r="K92" s="263">
        <v>0</v>
      </c>
      <c r="L92" s="263">
        <v>0</v>
      </c>
      <c r="M92" s="263">
        <v>0</v>
      </c>
      <c r="N92" s="263">
        <v>0</v>
      </c>
      <c r="O92" s="263">
        <v>32</v>
      </c>
      <c r="P92" s="263">
        <v>48</v>
      </c>
    </row>
    <row r="93" spans="1:16" ht="54.65" customHeight="1">
      <c r="A93" s="412"/>
      <c r="B93" s="654">
        <v>16</v>
      </c>
      <c r="C93" s="640" t="s">
        <v>422</v>
      </c>
      <c r="D93" s="630">
        <v>2</v>
      </c>
      <c r="E93" s="630" t="s">
        <v>39</v>
      </c>
      <c r="F93" s="630" t="s">
        <v>423</v>
      </c>
      <c r="G93" s="630" t="s">
        <v>424</v>
      </c>
      <c r="H93" s="630">
        <v>0</v>
      </c>
      <c r="I93" s="630">
        <v>0</v>
      </c>
      <c r="J93" s="630">
        <v>17</v>
      </c>
      <c r="K93" s="630">
        <v>0</v>
      </c>
      <c r="L93" s="630">
        <v>0</v>
      </c>
      <c r="M93" s="630">
        <v>0</v>
      </c>
      <c r="N93" s="630">
        <v>0</v>
      </c>
      <c r="O93" s="630">
        <v>17</v>
      </c>
      <c r="P93" s="665">
        <v>34</v>
      </c>
    </row>
    <row r="94" spans="1:16" ht="63" customHeight="1" thickBot="1">
      <c r="A94" s="412"/>
      <c r="B94" s="656"/>
      <c r="C94" s="642"/>
      <c r="D94" s="632"/>
      <c r="E94" s="632"/>
      <c r="F94" s="632"/>
      <c r="G94" s="632"/>
      <c r="H94" s="632"/>
      <c r="I94" s="632"/>
      <c r="J94" s="632"/>
      <c r="K94" s="632"/>
      <c r="L94" s="632"/>
      <c r="M94" s="632"/>
      <c r="N94" s="632"/>
      <c r="O94" s="632"/>
      <c r="P94" s="666"/>
    </row>
    <row r="95" spans="1:16" ht="78.75" customHeight="1" thickBot="1">
      <c r="A95" s="412"/>
      <c r="B95" s="250">
        <v>17</v>
      </c>
      <c r="C95" s="265" t="s">
        <v>30</v>
      </c>
      <c r="D95" s="263">
        <v>0.5</v>
      </c>
      <c r="E95" s="263" t="s">
        <v>40</v>
      </c>
      <c r="F95" s="263" t="s">
        <v>419</v>
      </c>
      <c r="G95" s="263" t="s">
        <v>419</v>
      </c>
      <c r="H95" s="263">
        <v>7</v>
      </c>
      <c r="I95" s="263">
        <v>0</v>
      </c>
      <c r="J95" s="263">
        <v>114</v>
      </c>
      <c r="K95" s="263">
        <v>0</v>
      </c>
      <c r="L95" s="263">
        <v>9</v>
      </c>
      <c r="M95" s="263">
        <v>0</v>
      </c>
      <c r="N95" s="263">
        <v>0</v>
      </c>
      <c r="O95" s="263">
        <v>130</v>
      </c>
      <c r="P95" s="262">
        <v>65</v>
      </c>
    </row>
    <row r="96" spans="1:16" ht="88.5" customHeight="1" thickBot="1">
      <c r="A96" s="412"/>
      <c r="B96" s="250">
        <v>18</v>
      </c>
      <c r="C96" s="261" t="s">
        <v>425</v>
      </c>
      <c r="D96" s="263">
        <v>14</v>
      </c>
      <c r="E96" s="263" t="s">
        <v>39</v>
      </c>
      <c r="F96" s="262" t="s">
        <v>426</v>
      </c>
      <c r="G96" s="262" t="s">
        <v>427</v>
      </c>
      <c r="H96" s="263">
        <v>0</v>
      </c>
      <c r="I96" s="263">
        <v>0</v>
      </c>
      <c r="J96" s="263">
        <v>40</v>
      </c>
      <c r="K96" s="263">
        <v>0</v>
      </c>
      <c r="L96" s="263">
        <v>0</v>
      </c>
      <c r="M96" s="263">
        <v>0</v>
      </c>
      <c r="N96" s="263">
        <v>0</v>
      </c>
      <c r="O96" s="263">
        <v>40</v>
      </c>
      <c r="P96" s="263">
        <v>560</v>
      </c>
    </row>
    <row r="97" spans="1:24" ht="44.25" customHeight="1">
      <c r="A97" s="412"/>
      <c r="B97" s="255"/>
      <c r="C97" s="252" t="s">
        <v>428</v>
      </c>
      <c r="D97" s="256">
        <f>SUM(D46:D96)</f>
        <v>40</v>
      </c>
      <c r="E97" s="257"/>
      <c r="F97" s="257"/>
      <c r="G97" s="257"/>
      <c r="H97" s="256">
        <f t="shared" ref="H97:P97" si="2">SUM(H46:H96)</f>
        <v>7</v>
      </c>
      <c r="I97" s="256">
        <f t="shared" si="2"/>
        <v>0</v>
      </c>
      <c r="J97" s="256">
        <f t="shared" si="2"/>
        <v>396</v>
      </c>
      <c r="K97" s="256">
        <f t="shared" si="2"/>
        <v>0</v>
      </c>
      <c r="L97" s="256">
        <f t="shared" si="2"/>
        <v>9</v>
      </c>
      <c r="M97" s="256">
        <f t="shared" si="2"/>
        <v>0</v>
      </c>
      <c r="N97" s="256">
        <f t="shared" si="2"/>
        <v>0</v>
      </c>
      <c r="O97" s="256">
        <f t="shared" si="2"/>
        <v>412</v>
      </c>
      <c r="P97" s="258">
        <f t="shared" si="2"/>
        <v>2267</v>
      </c>
    </row>
    <row r="98" spans="1:24" ht="39.75" customHeight="1" thickBot="1">
      <c r="A98" s="413"/>
      <c r="B98" s="259"/>
      <c r="C98" s="253" t="s">
        <v>429</v>
      </c>
      <c r="D98" s="260">
        <f>D97+'Oct 24'!D108</f>
        <v>424</v>
      </c>
      <c r="E98" s="260"/>
      <c r="F98" s="260"/>
      <c r="G98" s="260"/>
      <c r="H98" s="260">
        <f>H97+'Oct 24'!H108</f>
        <v>249</v>
      </c>
      <c r="I98" s="260">
        <f>I97+'Oct 24'!I108</f>
        <v>25</v>
      </c>
      <c r="J98" s="260">
        <f>J97+'Oct 24'!J108</f>
        <v>3008</v>
      </c>
      <c r="K98" s="260">
        <f>K97+'Oct 24'!K108</f>
        <v>30</v>
      </c>
      <c r="L98" s="260">
        <f>L97+'Oct 24'!L108</f>
        <v>387</v>
      </c>
      <c r="M98" s="260">
        <f>M97+'Oct 24'!M108</f>
        <v>0</v>
      </c>
      <c r="N98" s="260">
        <f>N97+'Oct 24'!N108</f>
        <v>25</v>
      </c>
      <c r="O98" s="260">
        <f>O97+'Oct 24'!O108</f>
        <v>3724</v>
      </c>
      <c r="P98" s="260">
        <f>P97+'Oct 24'!P108</f>
        <v>35196</v>
      </c>
    </row>
    <row r="99" spans="1:24" ht="42.75" customHeight="1">
      <c r="A99" s="439" t="s">
        <v>20</v>
      </c>
      <c r="B99" s="648"/>
      <c r="C99" s="649"/>
      <c r="D99" s="649"/>
      <c r="E99" s="649"/>
      <c r="F99" s="649"/>
      <c r="G99" s="649"/>
      <c r="H99" s="649"/>
      <c r="I99" s="649"/>
      <c r="J99" s="649"/>
      <c r="K99" s="649"/>
      <c r="L99" s="649"/>
      <c r="M99" s="649"/>
      <c r="N99" s="649"/>
      <c r="O99" s="649"/>
      <c r="P99" s="649"/>
      <c r="Q99" s="649"/>
      <c r="R99" s="649"/>
      <c r="S99" s="649"/>
      <c r="T99" s="649"/>
      <c r="U99" s="649"/>
      <c r="V99" s="649"/>
      <c r="W99" s="649"/>
      <c r="X99" s="650"/>
    </row>
    <row r="100" spans="1:24" ht="54.75" customHeight="1">
      <c r="A100" s="439"/>
      <c r="B100" s="85"/>
      <c r="C100" s="102" t="s">
        <v>428</v>
      </c>
      <c r="D100" s="102">
        <f>SUM(D99)</f>
        <v>0</v>
      </c>
      <c r="E100" s="106"/>
      <c r="F100" s="106"/>
      <c r="G100" s="106"/>
      <c r="H100" s="102">
        <f>H99</f>
        <v>0</v>
      </c>
      <c r="I100" s="102">
        <f>I99</f>
        <v>0</v>
      </c>
      <c r="J100" s="102">
        <f t="shared" ref="J100:P100" si="3">J99</f>
        <v>0</v>
      </c>
      <c r="K100" s="102">
        <f t="shared" si="3"/>
        <v>0</v>
      </c>
      <c r="L100" s="102">
        <f t="shared" si="3"/>
        <v>0</v>
      </c>
      <c r="M100" s="102">
        <f t="shared" si="3"/>
        <v>0</v>
      </c>
      <c r="N100" s="102">
        <f t="shared" si="3"/>
        <v>0</v>
      </c>
      <c r="O100" s="102">
        <f t="shared" si="3"/>
        <v>0</v>
      </c>
      <c r="P100" s="107">
        <f t="shared" si="3"/>
        <v>0</v>
      </c>
    </row>
    <row r="101" spans="1:24" ht="48.75" customHeight="1">
      <c r="A101" s="439"/>
      <c r="B101" s="85"/>
      <c r="C101" s="102" t="s">
        <v>429</v>
      </c>
      <c r="D101" s="102">
        <f>D100+'July 24'!D87</f>
        <v>0</v>
      </c>
      <c r="E101" s="102"/>
      <c r="F101" s="106"/>
      <c r="G101" s="106"/>
      <c r="H101" s="102">
        <f>H100+'July 24'!H87</f>
        <v>0</v>
      </c>
      <c r="I101" s="102">
        <f>I100+'July 24'!I87</f>
        <v>0</v>
      </c>
      <c r="J101" s="102">
        <f>J100+'July 24'!J87</f>
        <v>0</v>
      </c>
      <c r="K101" s="102">
        <f>K100+'July 24'!K87</f>
        <v>0</v>
      </c>
      <c r="L101" s="102">
        <f>L100+'July 24'!L87</f>
        <v>0</v>
      </c>
      <c r="M101" s="102">
        <f>M100+'July 24'!M87</f>
        <v>0</v>
      </c>
      <c r="N101" s="102">
        <f>N100+'July 24'!N87</f>
        <v>0</v>
      </c>
      <c r="O101" s="102">
        <f>O100+'July 24'!O87</f>
        <v>0</v>
      </c>
      <c r="P101" s="107">
        <f>P100+'July 24'!P87</f>
        <v>0</v>
      </c>
    </row>
    <row r="102" spans="1:24" ht="35.25" customHeight="1">
      <c r="A102" s="436" t="s">
        <v>21</v>
      </c>
      <c r="B102" s="437"/>
      <c r="C102" s="437"/>
      <c r="D102" s="437"/>
      <c r="E102" s="437"/>
      <c r="F102" s="437"/>
      <c r="G102" s="437"/>
      <c r="H102" s="437"/>
      <c r="I102" s="437"/>
      <c r="J102" s="437"/>
      <c r="K102" s="437"/>
      <c r="L102" s="437"/>
      <c r="M102" s="437"/>
      <c r="N102" s="437"/>
      <c r="O102" s="437"/>
      <c r="P102" s="438"/>
    </row>
    <row r="103" spans="1:24" ht="41.25" customHeight="1">
      <c r="A103" s="436" t="s">
        <v>192</v>
      </c>
      <c r="B103" s="437"/>
      <c r="C103" s="437"/>
      <c r="D103" s="437"/>
      <c r="E103" s="437"/>
      <c r="F103" s="437"/>
      <c r="G103" s="437"/>
      <c r="H103" s="437"/>
      <c r="I103" s="437"/>
      <c r="J103" s="437"/>
      <c r="K103" s="437"/>
      <c r="L103" s="437"/>
      <c r="M103" s="437"/>
      <c r="N103" s="437"/>
      <c r="O103" s="437"/>
      <c r="P103" s="438"/>
    </row>
    <row r="104" spans="1:24" ht="31.5" customHeight="1">
      <c r="A104" s="95"/>
      <c r="B104" s="95"/>
      <c r="C104" s="95"/>
      <c r="D104" s="95"/>
      <c r="E104" s="95"/>
      <c r="F104" s="95"/>
      <c r="G104" s="95"/>
      <c r="H104" s="95"/>
      <c r="I104" s="95"/>
      <c r="J104" s="95"/>
      <c r="K104" s="95"/>
      <c r="L104" s="95"/>
      <c r="M104" s="95"/>
      <c r="N104" s="95"/>
      <c r="O104" s="95"/>
      <c r="P104" s="95"/>
    </row>
    <row r="105" spans="1:24" ht="25.5" customHeight="1">
      <c r="A105" s="95"/>
      <c r="B105" s="95"/>
      <c r="C105" s="95"/>
      <c r="D105" s="95"/>
      <c r="E105" s="95"/>
      <c r="F105" s="95"/>
      <c r="G105" s="95"/>
      <c r="H105" s="95"/>
      <c r="I105" s="95"/>
      <c r="J105" s="95"/>
      <c r="K105" s="95"/>
      <c r="L105" s="95"/>
      <c r="M105" s="95"/>
      <c r="N105" s="95"/>
      <c r="O105" s="95"/>
      <c r="P105" s="95"/>
    </row>
    <row r="106" spans="1:24" ht="27.75" customHeight="1">
      <c r="A106" s="423" t="s">
        <v>18</v>
      </c>
      <c r="B106" s="667" t="s">
        <v>191</v>
      </c>
      <c r="C106" s="668"/>
      <c r="D106" s="668"/>
      <c r="E106" s="668"/>
      <c r="F106" s="668"/>
      <c r="G106" s="668"/>
      <c r="H106" s="668"/>
      <c r="I106" s="668"/>
      <c r="J106" s="668"/>
      <c r="K106" s="668"/>
      <c r="L106" s="668"/>
      <c r="M106" s="669"/>
      <c r="N106" s="119"/>
      <c r="O106" s="119"/>
      <c r="P106" s="119"/>
      <c r="Q106" s="422" t="s">
        <v>13</v>
      </c>
      <c r="R106" s="422"/>
      <c r="S106" s="422"/>
      <c r="T106" s="422"/>
      <c r="U106" s="422"/>
      <c r="V106" s="422"/>
      <c r="W106" s="422"/>
      <c r="X106" s="422"/>
    </row>
    <row r="107" spans="1:24">
      <c r="A107" s="423"/>
      <c r="B107" s="422" t="s">
        <v>10</v>
      </c>
      <c r="C107" s="422"/>
      <c r="D107" s="422"/>
      <c r="E107" s="422"/>
      <c r="F107" s="422" t="s">
        <v>11</v>
      </c>
      <c r="G107" s="422"/>
      <c r="H107" s="422" t="s">
        <v>12</v>
      </c>
      <c r="I107" s="422"/>
      <c r="J107" s="422"/>
      <c r="K107" s="422"/>
      <c r="L107" s="422"/>
      <c r="M107" s="422"/>
      <c r="N107" s="422"/>
      <c r="O107" s="422"/>
      <c r="P107" s="422"/>
      <c r="Q107" s="422"/>
      <c r="R107" s="422"/>
      <c r="S107" s="422"/>
      <c r="T107" s="422"/>
      <c r="U107" s="422"/>
      <c r="V107" s="422"/>
      <c r="W107" s="422"/>
      <c r="X107" s="422"/>
    </row>
    <row r="108" spans="1:24" ht="24" customHeight="1">
      <c r="A108" s="423"/>
      <c r="B108" s="422"/>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row>
    <row r="109" spans="1:24" ht="26.25" customHeight="1">
      <c r="A109" s="144">
        <v>1</v>
      </c>
      <c r="B109" s="423">
        <v>2</v>
      </c>
      <c r="C109" s="423"/>
      <c r="D109" s="423"/>
      <c r="E109" s="423"/>
      <c r="F109" s="423">
        <v>3</v>
      </c>
      <c r="G109" s="423"/>
      <c r="H109" s="423">
        <v>4</v>
      </c>
      <c r="I109" s="423"/>
      <c r="J109" s="423"/>
      <c r="K109" s="423"/>
      <c r="L109" s="423"/>
      <c r="M109" s="423"/>
      <c r="N109" s="423"/>
      <c r="O109" s="423"/>
      <c r="P109" s="423"/>
      <c r="Q109" s="422"/>
      <c r="R109" s="422"/>
      <c r="S109" s="422"/>
      <c r="T109" s="422"/>
      <c r="U109" s="422"/>
      <c r="V109" s="422"/>
      <c r="W109" s="422"/>
      <c r="X109" s="422"/>
    </row>
    <row r="110" spans="1:24" ht="48" customHeight="1">
      <c r="A110" s="110">
        <v>1</v>
      </c>
      <c r="B110" s="627" t="s">
        <v>430</v>
      </c>
      <c r="C110" s="628"/>
      <c r="D110" s="628"/>
      <c r="E110" s="629"/>
      <c r="F110" s="101" t="s">
        <v>435</v>
      </c>
      <c r="G110" s="101" t="s">
        <v>436</v>
      </c>
      <c r="H110" s="624" t="s">
        <v>437</v>
      </c>
      <c r="I110" s="625"/>
      <c r="J110" s="625"/>
      <c r="K110" s="625"/>
      <c r="L110" s="625"/>
      <c r="M110" s="625"/>
      <c r="N110" s="625"/>
      <c r="O110" s="625"/>
      <c r="P110" s="626"/>
      <c r="Q110" s="619"/>
      <c r="R110" s="620"/>
      <c r="S110" s="620"/>
      <c r="T110" s="620"/>
      <c r="U110" s="620"/>
      <c r="V110" s="620"/>
      <c r="W110" s="620"/>
      <c r="X110" s="403"/>
    </row>
    <row r="111" spans="1:24" ht="48" customHeight="1">
      <c r="A111" s="110">
        <v>2</v>
      </c>
      <c r="B111" s="538" t="s">
        <v>431</v>
      </c>
      <c r="C111" s="538"/>
      <c r="D111" s="538"/>
      <c r="E111" s="538"/>
      <c r="F111" s="101" t="s">
        <v>400</v>
      </c>
      <c r="G111" s="101" t="s">
        <v>400</v>
      </c>
      <c r="H111" s="624" t="s">
        <v>437</v>
      </c>
      <c r="I111" s="625"/>
      <c r="J111" s="625"/>
      <c r="K111" s="625"/>
      <c r="L111" s="625"/>
      <c r="M111" s="625"/>
      <c r="N111" s="625"/>
      <c r="O111" s="625"/>
      <c r="P111" s="626"/>
      <c r="Q111" s="621"/>
      <c r="R111" s="615"/>
      <c r="S111" s="615"/>
      <c r="T111" s="615"/>
      <c r="U111" s="615"/>
      <c r="V111" s="615"/>
      <c r="W111" s="615"/>
      <c r="X111" s="404"/>
    </row>
    <row r="112" spans="1:24" ht="41.25" customHeight="1">
      <c r="A112" s="110">
        <v>3</v>
      </c>
      <c r="B112" s="538" t="s">
        <v>432</v>
      </c>
      <c r="C112" s="538"/>
      <c r="D112" s="538"/>
      <c r="E112" s="538"/>
      <c r="F112" s="101" t="s">
        <v>433</v>
      </c>
      <c r="G112" s="101" t="s">
        <v>434</v>
      </c>
      <c r="H112" s="616" t="s">
        <v>438</v>
      </c>
      <c r="I112" s="617"/>
      <c r="J112" s="617"/>
      <c r="K112" s="617"/>
      <c r="L112" s="617"/>
      <c r="M112" s="617"/>
      <c r="N112" s="617"/>
      <c r="O112" s="617"/>
      <c r="P112" s="618"/>
      <c r="Q112" s="622"/>
      <c r="R112" s="623"/>
      <c r="S112" s="623"/>
      <c r="T112" s="623"/>
      <c r="U112" s="623"/>
      <c r="V112" s="623"/>
      <c r="W112" s="623"/>
      <c r="X112" s="405"/>
    </row>
    <row r="113" spans="1:25">
      <c r="A113" s="612"/>
      <c r="B113" s="612"/>
      <c r="C113" s="612"/>
      <c r="D113" s="612"/>
      <c r="E113" s="612"/>
      <c r="F113" s="612"/>
      <c r="G113" s="612"/>
      <c r="H113" s="612"/>
      <c r="I113" s="612"/>
      <c r="J113" s="612"/>
      <c r="K113" s="612"/>
      <c r="L113" s="612"/>
      <c r="M113" s="612"/>
      <c r="N113" s="612"/>
      <c r="O113" s="612"/>
      <c r="P113" s="612"/>
    </row>
    <row r="114" spans="1:25">
      <c r="A114" s="612"/>
      <c r="B114" s="612"/>
      <c r="C114" s="612"/>
      <c r="D114" s="612"/>
      <c r="E114" s="612"/>
      <c r="F114" s="612"/>
      <c r="G114" s="612"/>
      <c r="H114" s="612"/>
      <c r="I114" s="612"/>
      <c r="J114" s="612"/>
      <c r="K114" s="612"/>
      <c r="L114" s="612"/>
      <c r="M114" s="612"/>
      <c r="N114" s="612"/>
      <c r="O114" s="612"/>
      <c r="P114" s="612"/>
    </row>
    <row r="124" spans="1:25">
      <c r="C124" s="612"/>
      <c r="D124" s="612"/>
      <c r="E124" s="612"/>
      <c r="F124" s="612"/>
      <c r="G124" s="613"/>
      <c r="H124" s="614"/>
      <c r="I124" s="614"/>
      <c r="J124" s="614"/>
      <c r="K124" s="614"/>
      <c r="L124" s="614"/>
      <c r="M124" s="614"/>
      <c r="N124" s="614"/>
      <c r="O124" s="614"/>
      <c r="P124" s="614"/>
      <c r="Q124" s="614"/>
      <c r="R124" s="615"/>
      <c r="S124" s="615"/>
      <c r="T124" s="615"/>
      <c r="U124" s="615"/>
      <c r="V124" s="615"/>
      <c r="W124" s="615"/>
      <c r="X124" s="615"/>
      <c r="Y124" s="615"/>
    </row>
    <row r="125" spans="1:25">
      <c r="C125" s="612"/>
      <c r="D125" s="612"/>
      <c r="E125" s="612"/>
      <c r="F125" s="612"/>
      <c r="G125" s="613"/>
      <c r="H125" s="614"/>
      <c r="I125" s="614"/>
      <c r="J125" s="614"/>
      <c r="K125" s="614"/>
      <c r="L125" s="614"/>
      <c r="M125" s="614"/>
      <c r="N125" s="614"/>
      <c r="O125" s="614"/>
      <c r="P125" s="614"/>
      <c r="Q125" s="614"/>
      <c r="R125" s="615"/>
      <c r="S125" s="615"/>
      <c r="T125" s="615"/>
      <c r="U125" s="615"/>
      <c r="V125" s="615"/>
      <c r="W125" s="615"/>
      <c r="X125" s="615"/>
      <c r="Y125" s="615"/>
    </row>
  </sheetData>
  <mergeCells count="159">
    <mergeCell ref="A106:A108"/>
    <mergeCell ref="B106:M106"/>
    <mergeCell ref="Q106:X109"/>
    <mergeCell ref="B107:E108"/>
    <mergeCell ref="F107:G108"/>
    <mergeCell ref="K86:K91"/>
    <mergeCell ref="B86:B91"/>
    <mergeCell ref="B93:B94"/>
    <mergeCell ref="F40:F41"/>
    <mergeCell ref="G40:G41"/>
    <mergeCell ref="H40:H41"/>
    <mergeCell ref="I40:I41"/>
    <mergeCell ref="G46:G66"/>
    <mergeCell ref="H46:H66"/>
    <mergeCell ref="K46:K66"/>
    <mergeCell ref="L93:L94"/>
    <mergeCell ref="M93:M94"/>
    <mergeCell ref="N93:N94"/>
    <mergeCell ref="O93:O94"/>
    <mergeCell ref="P93:P94"/>
    <mergeCell ref="K40:K41"/>
    <mergeCell ref="M86:M91"/>
    <mergeCell ref="N86:N91"/>
    <mergeCell ref="P86:P91"/>
    <mergeCell ref="P40:P41"/>
    <mergeCell ref="H107:P108"/>
    <mergeCell ref="B109:E109"/>
    <mergeCell ref="F109:G109"/>
    <mergeCell ref="H109:P109"/>
    <mergeCell ref="M67:M85"/>
    <mergeCell ref="O67:O85"/>
    <mergeCell ref="N67:N85"/>
    <mergeCell ref="K67:K85"/>
    <mergeCell ref="L67:L85"/>
    <mergeCell ref="H86:H91"/>
    <mergeCell ref="O86:O91"/>
    <mergeCell ref="E93:E94"/>
    <mergeCell ref="F93:F94"/>
    <mergeCell ref="G93:G94"/>
    <mergeCell ref="H93:H94"/>
    <mergeCell ref="I93:I94"/>
    <mergeCell ref="J93:J94"/>
    <mergeCell ref="K93:K94"/>
    <mergeCell ref="J46:J66"/>
    <mergeCell ref="M46:M66"/>
    <mergeCell ref="B40:B41"/>
    <mergeCell ref="J40:J41"/>
    <mergeCell ref="L40:L41"/>
    <mergeCell ref="M40:M41"/>
    <mergeCell ref="C6:C25"/>
    <mergeCell ref="B6:B25"/>
    <mergeCell ref="E6:E25"/>
    <mergeCell ref="F6:F25"/>
    <mergeCell ref="C40:C41"/>
    <mergeCell ref="D40:D41"/>
    <mergeCell ref="E40:E41"/>
    <mergeCell ref="A99:A101"/>
    <mergeCell ref="B99:X99"/>
    <mergeCell ref="O46:O66"/>
    <mergeCell ref="P46:P66"/>
    <mergeCell ref="I67:I85"/>
    <mergeCell ref="J67:J85"/>
    <mergeCell ref="E67:E85"/>
    <mergeCell ref="F67:F85"/>
    <mergeCell ref="G67:G85"/>
    <mergeCell ref="H67:H85"/>
    <mergeCell ref="P67:P85"/>
    <mergeCell ref="L46:L66"/>
    <mergeCell ref="C93:C94"/>
    <mergeCell ref="D93:D94"/>
    <mergeCell ref="I86:I91"/>
    <mergeCell ref="N46:N66"/>
    <mergeCell ref="B67:B85"/>
    <mergeCell ref="I46:I66"/>
    <mergeCell ref="D86:D91"/>
    <mergeCell ref="E86:E91"/>
    <mergeCell ref="F86:F91"/>
    <mergeCell ref="G86:G91"/>
    <mergeCell ref="J86:J91"/>
    <mergeCell ref="L86:L91"/>
    <mergeCell ref="G26:G31"/>
    <mergeCell ref="H26:H31"/>
    <mergeCell ref="P26:P31"/>
    <mergeCell ref="A44:X44"/>
    <mergeCell ref="A45:X45"/>
    <mergeCell ref="C67:C85"/>
    <mergeCell ref="D67:D85"/>
    <mergeCell ref="O40:O41"/>
    <mergeCell ref="B46:B66"/>
    <mergeCell ref="C86:C91"/>
    <mergeCell ref="A46:A98"/>
    <mergeCell ref="C46:C66"/>
    <mergeCell ref="D46:D66"/>
    <mergeCell ref="E46:E66"/>
    <mergeCell ref="F46:F66"/>
    <mergeCell ref="A6:A43"/>
    <mergeCell ref="B26:B31"/>
    <mergeCell ref="N40:N41"/>
    <mergeCell ref="P4:P5"/>
    <mergeCell ref="G6:G25"/>
    <mergeCell ref="H6:H25"/>
    <mergeCell ref="I6:I25"/>
    <mergeCell ref="J6:J25"/>
    <mergeCell ref="K6:K25"/>
    <mergeCell ref="L6:L25"/>
    <mergeCell ref="M6:M25"/>
    <mergeCell ref="M26:M31"/>
    <mergeCell ref="N26:N31"/>
    <mergeCell ref="L26:L31"/>
    <mergeCell ref="N6:N25"/>
    <mergeCell ref="I26:I31"/>
    <mergeCell ref="J26:J31"/>
    <mergeCell ref="K26:K31"/>
    <mergeCell ref="O6:O25"/>
    <mergeCell ref="P6:P25"/>
    <mergeCell ref="D6:D25"/>
    <mergeCell ref="O26:O31"/>
    <mergeCell ref="A3:A5"/>
    <mergeCell ref="B3:B5"/>
    <mergeCell ref="C3:C4"/>
    <mergeCell ref="D3:D5"/>
    <mergeCell ref="E3:E5"/>
    <mergeCell ref="F3:G3"/>
    <mergeCell ref="H3:O3"/>
    <mergeCell ref="F4:F5"/>
    <mergeCell ref="G4:G5"/>
    <mergeCell ref="H4:I4"/>
    <mergeCell ref="J4:K4"/>
    <mergeCell ref="L4:M4"/>
    <mergeCell ref="N4:N5"/>
    <mergeCell ref="O4:O5"/>
    <mergeCell ref="C26:C31"/>
    <mergeCell ref="D26:D31"/>
    <mergeCell ref="E26:E31"/>
    <mergeCell ref="F26:F31"/>
    <mergeCell ref="A1:P1"/>
    <mergeCell ref="A2:P2"/>
    <mergeCell ref="A102:P102"/>
    <mergeCell ref="A103:P103"/>
    <mergeCell ref="C124:F125"/>
    <mergeCell ref="G124:G125"/>
    <mergeCell ref="H124:H125"/>
    <mergeCell ref="I124:Q125"/>
    <mergeCell ref="R124:Y125"/>
    <mergeCell ref="H112:P112"/>
    <mergeCell ref="A113:D113"/>
    <mergeCell ref="E113:H113"/>
    <mergeCell ref="I113:L113"/>
    <mergeCell ref="M113:P113"/>
    <mergeCell ref="A114:D114"/>
    <mergeCell ref="E114:H114"/>
    <mergeCell ref="I114:L114"/>
    <mergeCell ref="M114:P114"/>
    <mergeCell ref="B112:E112"/>
    <mergeCell ref="Q110:X112"/>
    <mergeCell ref="B111:E111"/>
    <mergeCell ref="H111:P111"/>
    <mergeCell ref="B110:E110"/>
    <mergeCell ref="H110:P110"/>
  </mergeCells>
  <pageMargins left="0.25" right="0.25" top="0.75" bottom="0.75" header="0.3" footer="0.3"/>
  <pageSetup scale="3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42"/>
  <sheetViews>
    <sheetView view="pageBreakPreview" zoomScale="60" zoomScaleNormal="78" workbookViewId="0">
      <selection sqref="A1:P1"/>
    </sheetView>
  </sheetViews>
  <sheetFormatPr defaultColWidth="9.1796875" defaultRowHeight="15"/>
  <cols>
    <col min="1" max="1" width="19.54296875" style="79" customWidth="1"/>
    <col min="2" max="2" width="5.1796875" style="88" customWidth="1"/>
    <col min="3" max="3" width="27.453125" style="89" customWidth="1"/>
    <col min="4" max="4" width="11.81640625" style="79" customWidth="1"/>
    <col min="5" max="5" width="10.81640625" style="79" customWidth="1"/>
    <col min="6" max="6" width="12.453125" style="79" customWidth="1"/>
    <col min="7" max="7" width="12.1796875" style="79" customWidth="1"/>
    <col min="8" max="8" width="8.81640625" style="79" customWidth="1"/>
    <col min="9" max="9" width="9.26953125" style="79" customWidth="1"/>
    <col min="10" max="10" width="9.54296875" style="79" bestFit="1" customWidth="1"/>
    <col min="11" max="14" width="9.1796875" style="79"/>
    <col min="15" max="15" width="9.54296875" style="79" bestFit="1" customWidth="1"/>
    <col min="16" max="16" width="12" style="79" customWidth="1"/>
    <col min="17" max="18" width="4.7265625" style="89" customWidth="1"/>
    <col min="19" max="22" width="4.7265625" style="79" customWidth="1"/>
    <col min="23" max="24" width="4.7265625" style="87" customWidth="1"/>
    <col min="25" max="16384" width="9.1796875" style="79"/>
  </cols>
  <sheetData>
    <row r="1" spans="1:24">
      <c r="A1" s="301" t="s">
        <v>481</v>
      </c>
      <c r="B1" s="302"/>
      <c r="C1" s="302"/>
      <c r="D1" s="302"/>
      <c r="E1" s="302"/>
      <c r="F1" s="302"/>
      <c r="G1" s="302"/>
      <c r="H1" s="302"/>
      <c r="I1" s="302"/>
      <c r="J1" s="302"/>
      <c r="K1" s="302"/>
      <c r="L1" s="302"/>
      <c r="M1" s="302"/>
      <c r="N1" s="302"/>
      <c r="O1" s="302"/>
      <c r="P1" s="303"/>
      <c r="Q1" s="79"/>
      <c r="R1" s="79"/>
      <c r="W1" s="79"/>
      <c r="X1" s="79"/>
    </row>
    <row r="2" spans="1:24">
      <c r="A2" s="395" t="s">
        <v>24</v>
      </c>
      <c r="B2" s="396"/>
      <c r="C2" s="396"/>
      <c r="D2" s="396"/>
      <c r="E2" s="396"/>
      <c r="F2" s="396"/>
      <c r="G2" s="396"/>
      <c r="H2" s="396"/>
      <c r="I2" s="396"/>
      <c r="J2" s="396"/>
      <c r="K2" s="396"/>
      <c r="L2" s="396"/>
      <c r="M2" s="396"/>
      <c r="N2" s="396"/>
      <c r="O2" s="396"/>
      <c r="P2" s="397"/>
      <c r="Q2" s="79"/>
      <c r="R2" s="79"/>
      <c r="W2" s="79"/>
      <c r="X2" s="79"/>
    </row>
    <row r="3" spans="1:24">
      <c r="A3" s="395" t="s">
        <v>17</v>
      </c>
      <c r="B3" s="431" t="s">
        <v>190</v>
      </c>
      <c r="C3" s="678" t="s">
        <v>19</v>
      </c>
      <c r="D3" s="431" t="s">
        <v>15</v>
      </c>
      <c r="E3" s="431" t="s">
        <v>42</v>
      </c>
      <c r="F3" s="432" t="s">
        <v>0</v>
      </c>
      <c r="G3" s="432"/>
      <c r="H3" s="432" t="s">
        <v>3</v>
      </c>
      <c r="I3" s="432"/>
      <c r="J3" s="432"/>
      <c r="K3" s="432"/>
      <c r="L3" s="432"/>
      <c r="M3" s="432"/>
      <c r="N3" s="432"/>
      <c r="O3" s="432"/>
      <c r="P3" s="93"/>
      <c r="Q3" s="79"/>
      <c r="R3" s="79"/>
      <c r="W3" s="79"/>
      <c r="X3" s="79"/>
    </row>
    <row r="4" spans="1:24">
      <c r="A4" s="395"/>
      <c r="B4" s="431"/>
      <c r="C4" s="678"/>
      <c r="D4" s="431"/>
      <c r="E4" s="431"/>
      <c r="F4" s="432" t="s">
        <v>1</v>
      </c>
      <c r="G4" s="432" t="s">
        <v>2</v>
      </c>
      <c r="H4" s="432" t="s">
        <v>4</v>
      </c>
      <c r="I4" s="432"/>
      <c r="J4" s="432" t="s">
        <v>7</v>
      </c>
      <c r="K4" s="432"/>
      <c r="L4" s="432" t="s">
        <v>8</v>
      </c>
      <c r="M4" s="432"/>
      <c r="N4" s="431" t="s">
        <v>43</v>
      </c>
      <c r="O4" s="432" t="s">
        <v>9</v>
      </c>
      <c r="P4" s="431" t="s">
        <v>81</v>
      </c>
      <c r="Q4" s="79"/>
      <c r="R4" s="79"/>
      <c r="W4" s="79"/>
      <c r="X4" s="79"/>
    </row>
    <row r="5" spans="1:24" ht="52.5" customHeight="1" thickBot="1">
      <c r="A5" s="395"/>
      <c r="B5" s="431"/>
      <c r="C5" s="246" t="s">
        <v>10</v>
      </c>
      <c r="D5" s="431"/>
      <c r="E5" s="431"/>
      <c r="F5" s="432"/>
      <c r="G5" s="432"/>
      <c r="H5" s="93" t="s">
        <v>5</v>
      </c>
      <c r="I5" s="93" t="s">
        <v>6</v>
      </c>
      <c r="J5" s="93" t="s">
        <v>5</v>
      </c>
      <c r="K5" s="93" t="s">
        <v>6</v>
      </c>
      <c r="L5" s="93" t="s">
        <v>5</v>
      </c>
      <c r="M5" s="93" t="s">
        <v>6</v>
      </c>
      <c r="N5" s="431"/>
      <c r="O5" s="432"/>
      <c r="P5" s="431"/>
      <c r="Q5" s="79"/>
      <c r="R5" s="79"/>
      <c r="W5" s="79"/>
      <c r="X5" s="79"/>
    </row>
    <row r="6" spans="1:24" ht="81" customHeight="1" thickBot="1">
      <c r="A6" s="451" t="s">
        <v>79</v>
      </c>
      <c r="B6" s="104">
        <v>1</v>
      </c>
      <c r="C6" s="236" t="s">
        <v>444</v>
      </c>
      <c r="D6" s="104">
        <v>12.5</v>
      </c>
      <c r="E6" s="104" t="s">
        <v>39</v>
      </c>
      <c r="F6" s="100" t="s">
        <v>440</v>
      </c>
      <c r="G6" s="100" t="s">
        <v>349</v>
      </c>
      <c r="H6" s="100">
        <v>0</v>
      </c>
      <c r="I6" s="100">
        <v>0</v>
      </c>
      <c r="J6" s="100">
        <v>55</v>
      </c>
      <c r="K6" s="100">
        <v>0</v>
      </c>
      <c r="L6" s="100">
        <v>0</v>
      </c>
      <c r="M6" s="100">
        <v>0</v>
      </c>
      <c r="N6" s="100">
        <v>0</v>
      </c>
      <c r="O6" s="100">
        <f t="shared" ref="O6:O26" si="0">SUM(H6:N6)</f>
        <v>55</v>
      </c>
      <c r="P6" s="108">
        <f t="shared" ref="P6:P26" si="1">O6*D6</f>
        <v>687.5</v>
      </c>
      <c r="Q6" s="79"/>
      <c r="R6" s="79"/>
      <c r="W6" s="79"/>
      <c r="X6" s="79"/>
    </row>
    <row r="7" spans="1:24" ht="86.25" customHeight="1" thickBot="1">
      <c r="A7" s="452"/>
      <c r="B7" s="104">
        <v>2</v>
      </c>
      <c r="C7" s="236" t="s">
        <v>445</v>
      </c>
      <c r="D7" s="104">
        <v>12.5</v>
      </c>
      <c r="E7" s="104" t="s">
        <v>39</v>
      </c>
      <c r="F7" s="100" t="s">
        <v>440</v>
      </c>
      <c r="G7" s="100" t="s">
        <v>349</v>
      </c>
      <c r="H7" s="100">
        <v>0</v>
      </c>
      <c r="I7" s="100">
        <v>0</v>
      </c>
      <c r="J7" s="100">
        <v>39</v>
      </c>
      <c r="K7" s="100">
        <v>0</v>
      </c>
      <c r="L7" s="100">
        <v>0</v>
      </c>
      <c r="M7" s="100">
        <v>0</v>
      </c>
      <c r="N7" s="100">
        <v>0</v>
      </c>
      <c r="O7" s="100">
        <f t="shared" si="0"/>
        <v>39</v>
      </c>
      <c r="P7" s="108">
        <f t="shared" si="1"/>
        <v>487.5</v>
      </c>
      <c r="Q7" s="79"/>
      <c r="R7" s="79"/>
      <c r="W7" s="79"/>
      <c r="X7" s="79"/>
    </row>
    <row r="8" spans="1:24" ht="75.5" thickBot="1">
      <c r="A8" s="452"/>
      <c r="B8" s="104">
        <v>3</v>
      </c>
      <c r="C8" s="236" t="s">
        <v>446</v>
      </c>
      <c r="D8" s="104">
        <v>26.25</v>
      </c>
      <c r="E8" s="104" t="s">
        <v>39</v>
      </c>
      <c r="F8" s="100" t="s">
        <v>440</v>
      </c>
      <c r="G8" s="100" t="s">
        <v>447</v>
      </c>
      <c r="H8" s="100">
        <v>0</v>
      </c>
      <c r="I8" s="100">
        <v>0</v>
      </c>
      <c r="J8" s="100">
        <v>44</v>
      </c>
      <c r="K8" s="100">
        <v>0</v>
      </c>
      <c r="L8" s="100">
        <v>0</v>
      </c>
      <c r="M8" s="100">
        <v>0</v>
      </c>
      <c r="N8" s="100">
        <v>0</v>
      </c>
      <c r="O8" s="100">
        <f t="shared" si="0"/>
        <v>44</v>
      </c>
      <c r="P8" s="108">
        <f t="shared" si="1"/>
        <v>1155</v>
      </c>
      <c r="Q8" s="79"/>
      <c r="R8" s="79"/>
      <c r="W8" s="79"/>
      <c r="X8" s="79"/>
    </row>
    <row r="9" spans="1:24" ht="47.25" customHeight="1">
      <c r="A9" s="452"/>
      <c r="B9" s="424">
        <v>4</v>
      </c>
      <c r="C9" s="679" t="s">
        <v>457</v>
      </c>
      <c r="D9" s="424">
        <v>10</v>
      </c>
      <c r="E9" s="424" t="s">
        <v>39</v>
      </c>
      <c r="F9" s="100" t="s">
        <v>440</v>
      </c>
      <c r="G9" s="100" t="s">
        <v>349</v>
      </c>
      <c r="H9" s="100">
        <v>0</v>
      </c>
      <c r="I9" s="100">
        <v>0</v>
      </c>
      <c r="J9" s="100">
        <v>47</v>
      </c>
      <c r="K9" s="100">
        <v>0</v>
      </c>
      <c r="L9" s="100">
        <v>0</v>
      </c>
      <c r="M9" s="100">
        <v>0</v>
      </c>
      <c r="N9" s="100">
        <v>0</v>
      </c>
      <c r="O9" s="100">
        <f t="shared" si="0"/>
        <v>47</v>
      </c>
      <c r="P9" s="108">
        <f t="shared" si="1"/>
        <v>470</v>
      </c>
      <c r="Q9" s="79"/>
      <c r="R9" s="79"/>
      <c r="W9" s="79"/>
      <c r="X9" s="79"/>
    </row>
    <row r="10" spans="1:24">
      <c r="A10" s="452"/>
      <c r="B10" s="425"/>
      <c r="C10" s="455"/>
      <c r="D10" s="425"/>
      <c r="E10" s="425"/>
      <c r="F10" s="100"/>
      <c r="G10" s="100"/>
      <c r="H10" s="90"/>
      <c r="I10" s="90"/>
      <c r="J10" s="90"/>
      <c r="K10" s="90"/>
      <c r="L10" s="90"/>
      <c r="M10" s="90"/>
      <c r="N10" s="90"/>
      <c r="O10" s="100"/>
      <c r="P10" s="108"/>
      <c r="Q10" s="79"/>
      <c r="R10" s="79"/>
      <c r="W10" s="79"/>
      <c r="X10" s="79"/>
    </row>
    <row r="11" spans="1:24">
      <c r="A11" s="452"/>
      <c r="B11" s="425"/>
      <c r="C11" s="455"/>
      <c r="D11" s="425"/>
      <c r="E11" s="425"/>
      <c r="F11" s="100"/>
      <c r="G11" s="100"/>
      <c r="H11" s="90"/>
      <c r="I11" s="90"/>
      <c r="J11" s="90"/>
      <c r="K11" s="90"/>
      <c r="L11" s="90"/>
      <c r="M11" s="90"/>
      <c r="N11" s="90"/>
      <c r="O11" s="100"/>
      <c r="P11" s="108"/>
      <c r="Q11" s="79"/>
      <c r="R11" s="79"/>
      <c r="W11" s="79"/>
      <c r="X11" s="79"/>
    </row>
    <row r="12" spans="1:24">
      <c r="A12" s="452"/>
      <c r="B12" s="425"/>
      <c r="C12" s="455"/>
      <c r="D12" s="425"/>
      <c r="E12" s="425"/>
      <c r="F12" s="100"/>
      <c r="G12" s="100"/>
      <c r="H12" s="90"/>
      <c r="I12" s="90"/>
      <c r="J12" s="90"/>
      <c r="K12" s="90"/>
      <c r="L12" s="90"/>
      <c r="M12" s="90"/>
      <c r="N12" s="90"/>
      <c r="O12" s="100"/>
      <c r="P12" s="108"/>
      <c r="Q12" s="79"/>
      <c r="R12" s="79"/>
      <c r="W12" s="79"/>
      <c r="X12" s="79"/>
    </row>
    <row r="13" spans="1:24">
      <c r="A13" s="452"/>
      <c r="B13" s="425"/>
      <c r="C13" s="455"/>
      <c r="D13" s="425"/>
      <c r="E13" s="425"/>
      <c r="F13" s="100"/>
      <c r="G13" s="100"/>
      <c r="H13" s="90"/>
      <c r="I13" s="90"/>
      <c r="J13" s="90"/>
      <c r="K13" s="90"/>
      <c r="L13" s="90"/>
      <c r="M13" s="90"/>
      <c r="N13" s="90"/>
      <c r="O13" s="100"/>
      <c r="P13" s="108"/>
      <c r="Q13" s="79"/>
      <c r="R13" s="79"/>
      <c r="W13" s="79"/>
      <c r="X13" s="79"/>
    </row>
    <row r="14" spans="1:24">
      <c r="A14" s="452"/>
      <c r="B14" s="425"/>
      <c r="C14" s="455"/>
      <c r="D14" s="425"/>
      <c r="E14" s="425"/>
      <c r="F14" s="100"/>
      <c r="G14" s="100"/>
      <c r="H14" s="90"/>
      <c r="I14" s="90"/>
      <c r="J14" s="90"/>
      <c r="K14" s="90"/>
      <c r="L14" s="90"/>
      <c r="M14" s="90"/>
      <c r="N14" s="90"/>
      <c r="O14" s="100"/>
      <c r="P14" s="108"/>
      <c r="Q14" s="79"/>
      <c r="R14" s="79"/>
      <c r="W14" s="79"/>
      <c r="X14" s="79"/>
    </row>
    <row r="15" spans="1:24">
      <c r="A15" s="452"/>
      <c r="B15" s="425"/>
      <c r="C15" s="455"/>
      <c r="D15" s="425"/>
      <c r="E15" s="425"/>
      <c r="F15" s="100"/>
      <c r="G15" s="100"/>
      <c r="H15" s="90"/>
      <c r="I15" s="90"/>
      <c r="J15" s="90"/>
      <c r="K15" s="90"/>
      <c r="L15" s="90"/>
      <c r="M15" s="90"/>
      <c r="N15" s="90"/>
      <c r="O15" s="100"/>
      <c r="P15" s="108"/>
      <c r="Q15" s="79"/>
      <c r="R15" s="79"/>
      <c r="W15" s="79"/>
      <c r="X15" s="79"/>
    </row>
    <row r="16" spans="1:24">
      <c r="A16" s="452"/>
      <c r="B16" s="425"/>
      <c r="C16" s="455"/>
      <c r="D16" s="425"/>
      <c r="E16" s="425"/>
      <c r="F16" s="100"/>
      <c r="G16" s="100"/>
      <c r="H16" s="90"/>
      <c r="I16" s="90"/>
      <c r="J16" s="90"/>
      <c r="K16" s="90"/>
      <c r="L16" s="90"/>
      <c r="M16" s="90"/>
      <c r="N16" s="90"/>
      <c r="O16" s="100"/>
      <c r="P16" s="108"/>
      <c r="Q16" s="79"/>
      <c r="R16" s="79"/>
      <c r="W16" s="79"/>
      <c r="X16" s="79"/>
    </row>
    <row r="17" spans="1:24">
      <c r="A17" s="452"/>
      <c r="B17" s="425"/>
      <c r="C17" s="455"/>
      <c r="D17" s="425"/>
      <c r="E17" s="425"/>
      <c r="F17" s="100"/>
      <c r="G17" s="100"/>
      <c r="H17" s="90"/>
      <c r="I17" s="90"/>
      <c r="J17" s="90"/>
      <c r="K17" s="90"/>
      <c r="L17" s="90"/>
      <c r="M17" s="90"/>
      <c r="N17" s="90"/>
      <c r="O17" s="100"/>
      <c r="P17" s="108"/>
      <c r="Q17" s="79"/>
      <c r="R17" s="79"/>
      <c r="W17" s="79"/>
      <c r="X17" s="79"/>
    </row>
    <row r="18" spans="1:24">
      <c r="A18" s="452"/>
      <c r="B18" s="425"/>
      <c r="C18" s="455"/>
      <c r="D18" s="425"/>
      <c r="E18" s="425"/>
      <c r="F18" s="100"/>
      <c r="G18" s="100"/>
      <c r="H18" s="90"/>
      <c r="I18" s="90"/>
      <c r="J18" s="90"/>
      <c r="K18" s="90"/>
      <c r="L18" s="90"/>
      <c r="M18" s="90"/>
      <c r="N18" s="90"/>
      <c r="O18" s="100"/>
      <c r="P18" s="108"/>
      <c r="Q18" s="79"/>
      <c r="R18" s="79"/>
      <c r="W18" s="79"/>
      <c r="X18" s="79"/>
    </row>
    <row r="19" spans="1:24">
      <c r="A19" s="452"/>
      <c r="B19" s="425"/>
      <c r="C19" s="455"/>
      <c r="D19" s="425"/>
      <c r="E19" s="425"/>
      <c r="F19" s="100"/>
      <c r="G19" s="100"/>
      <c r="H19" s="90"/>
      <c r="I19" s="90"/>
      <c r="J19" s="90"/>
      <c r="K19" s="90"/>
      <c r="L19" s="90"/>
      <c r="M19" s="90"/>
      <c r="N19" s="90"/>
      <c r="O19" s="100"/>
      <c r="P19" s="108"/>
      <c r="Q19" s="79"/>
      <c r="R19" s="79"/>
      <c r="W19" s="79"/>
      <c r="X19" s="79"/>
    </row>
    <row r="20" spans="1:24">
      <c r="A20" s="452"/>
      <c r="B20" s="425"/>
      <c r="C20" s="455"/>
      <c r="D20" s="425"/>
      <c r="E20" s="425"/>
      <c r="F20" s="100"/>
      <c r="G20" s="100"/>
      <c r="H20" s="90"/>
      <c r="I20" s="90"/>
      <c r="J20" s="90"/>
      <c r="K20" s="90"/>
      <c r="L20" s="90"/>
      <c r="M20" s="90"/>
      <c r="N20" s="90"/>
      <c r="O20" s="100"/>
      <c r="P20" s="108"/>
      <c r="Q20" s="79"/>
      <c r="R20" s="79"/>
      <c r="W20" s="79"/>
      <c r="X20" s="79"/>
    </row>
    <row r="21" spans="1:24">
      <c r="A21" s="452"/>
      <c r="B21" s="425"/>
      <c r="C21" s="455"/>
      <c r="D21" s="425"/>
      <c r="E21" s="425"/>
      <c r="F21" s="100"/>
      <c r="G21" s="100"/>
      <c r="H21" s="90"/>
      <c r="I21" s="90"/>
      <c r="J21" s="90"/>
      <c r="K21" s="90"/>
      <c r="L21" s="90"/>
      <c r="M21" s="90"/>
      <c r="N21" s="90"/>
      <c r="O21" s="100"/>
      <c r="P21" s="108"/>
      <c r="Q21" s="79"/>
      <c r="R21" s="79"/>
      <c r="W21" s="79"/>
      <c r="X21" s="79"/>
    </row>
    <row r="22" spans="1:24">
      <c r="A22" s="452"/>
      <c r="B22" s="426"/>
      <c r="C22" s="456"/>
      <c r="D22" s="426"/>
      <c r="E22" s="426"/>
      <c r="F22" s="100"/>
      <c r="G22" s="100"/>
      <c r="H22" s="90"/>
      <c r="I22" s="90"/>
      <c r="J22" s="90"/>
      <c r="K22" s="90"/>
      <c r="L22" s="90"/>
      <c r="M22" s="90"/>
      <c r="N22" s="90"/>
      <c r="O22" s="100"/>
      <c r="P22" s="108"/>
      <c r="Q22" s="79"/>
      <c r="R22" s="79"/>
      <c r="W22" s="79"/>
      <c r="X22" s="79"/>
    </row>
    <row r="23" spans="1:24" ht="75">
      <c r="A23" s="452"/>
      <c r="B23" s="104">
        <v>5</v>
      </c>
      <c r="C23" s="234" t="s">
        <v>448</v>
      </c>
      <c r="D23" s="104">
        <v>26.25</v>
      </c>
      <c r="E23" s="104" t="s">
        <v>39</v>
      </c>
      <c r="F23" s="100" t="s">
        <v>440</v>
      </c>
      <c r="G23" s="100" t="s">
        <v>447</v>
      </c>
      <c r="H23" s="100">
        <v>0</v>
      </c>
      <c r="I23" s="100">
        <v>0</v>
      </c>
      <c r="J23" s="100">
        <v>58</v>
      </c>
      <c r="K23" s="100">
        <v>0</v>
      </c>
      <c r="L23" s="100">
        <v>0</v>
      </c>
      <c r="M23" s="100">
        <v>0</v>
      </c>
      <c r="N23" s="100">
        <v>0</v>
      </c>
      <c r="O23" s="100">
        <f t="shared" si="0"/>
        <v>58</v>
      </c>
      <c r="P23" s="108">
        <f t="shared" si="1"/>
        <v>1522.5</v>
      </c>
      <c r="Q23" s="79"/>
      <c r="R23" s="79"/>
      <c r="W23" s="79"/>
      <c r="X23" s="79"/>
    </row>
    <row r="24" spans="1:24" ht="75">
      <c r="A24" s="452"/>
      <c r="B24" s="104">
        <v>6</v>
      </c>
      <c r="C24" s="234" t="s">
        <v>449</v>
      </c>
      <c r="D24" s="104">
        <v>26.25</v>
      </c>
      <c r="E24" s="104" t="s">
        <v>39</v>
      </c>
      <c r="F24" s="100" t="s">
        <v>440</v>
      </c>
      <c r="G24" s="100" t="s">
        <v>447</v>
      </c>
      <c r="H24" s="100">
        <v>0</v>
      </c>
      <c r="I24" s="100">
        <v>0</v>
      </c>
      <c r="J24" s="100">
        <v>36</v>
      </c>
      <c r="K24" s="100">
        <v>0</v>
      </c>
      <c r="L24" s="100">
        <v>0</v>
      </c>
      <c r="M24" s="100">
        <v>0</v>
      </c>
      <c r="N24" s="100">
        <v>0</v>
      </c>
      <c r="O24" s="100">
        <f t="shared" si="0"/>
        <v>36</v>
      </c>
      <c r="P24" s="108">
        <f t="shared" si="1"/>
        <v>945</v>
      </c>
      <c r="Q24" s="79"/>
      <c r="R24" s="79"/>
      <c r="W24" s="79"/>
      <c r="X24" s="79"/>
    </row>
    <row r="25" spans="1:24" ht="78" customHeight="1">
      <c r="A25" s="452"/>
      <c r="B25" s="104">
        <v>7</v>
      </c>
      <c r="C25" s="234" t="s">
        <v>451</v>
      </c>
      <c r="D25" s="104">
        <v>13.75</v>
      </c>
      <c r="E25" s="104" t="s">
        <v>39</v>
      </c>
      <c r="F25" s="101" t="s">
        <v>450</v>
      </c>
      <c r="G25" s="101" t="s">
        <v>447</v>
      </c>
      <c r="H25" s="101">
        <v>0</v>
      </c>
      <c r="I25" s="101">
        <v>0</v>
      </c>
      <c r="J25" s="101">
        <v>54</v>
      </c>
      <c r="K25" s="101">
        <v>0</v>
      </c>
      <c r="L25" s="101">
        <v>0</v>
      </c>
      <c r="M25" s="101">
        <v>0</v>
      </c>
      <c r="N25" s="101">
        <v>0</v>
      </c>
      <c r="O25" s="101">
        <f t="shared" si="0"/>
        <v>54</v>
      </c>
      <c r="P25" s="108">
        <f t="shared" si="1"/>
        <v>742.5</v>
      </c>
      <c r="Q25" s="79"/>
      <c r="R25" s="79"/>
      <c r="W25" s="79"/>
      <c r="X25" s="79"/>
    </row>
    <row r="26" spans="1:24">
      <c r="A26" s="452"/>
      <c r="B26" s="424">
        <v>8</v>
      </c>
      <c r="C26" s="459" t="s">
        <v>454</v>
      </c>
      <c r="D26" s="457">
        <v>13.75</v>
      </c>
      <c r="E26" s="457" t="s">
        <v>39</v>
      </c>
      <c r="F26" s="109" t="s">
        <v>450</v>
      </c>
      <c r="G26" s="109" t="s">
        <v>447</v>
      </c>
      <c r="H26" s="101">
        <v>0</v>
      </c>
      <c r="I26" s="101">
        <v>0</v>
      </c>
      <c r="J26" s="101">
        <v>69</v>
      </c>
      <c r="K26" s="101">
        <v>0</v>
      </c>
      <c r="L26" s="101">
        <v>0</v>
      </c>
      <c r="M26" s="101">
        <v>0</v>
      </c>
      <c r="N26" s="101">
        <v>0</v>
      </c>
      <c r="O26" s="109">
        <f t="shared" si="0"/>
        <v>69</v>
      </c>
      <c r="P26" s="109">
        <f t="shared" si="1"/>
        <v>948.75</v>
      </c>
      <c r="Q26" s="79"/>
      <c r="R26" s="79"/>
      <c r="W26" s="79"/>
      <c r="X26" s="79"/>
    </row>
    <row r="27" spans="1:24">
      <c r="A27" s="452"/>
      <c r="B27" s="425"/>
      <c r="C27" s="460"/>
      <c r="D27" s="458"/>
      <c r="E27" s="458"/>
      <c r="F27" s="158"/>
      <c r="G27" s="158"/>
      <c r="H27" s="100"/>
      <c r="I27" s="100"/>
      <c r="J27" s="100"/>
      <c r="K27" s="100"/>
      <c r="L27" s="100"/>
      <c r="M27" s="100"/>
      <c r="N27" s="100"/>
      <c r="O27" s="158"/>
      <c r="P27" s="109"/>
      <c r="Q27" s="79"/>
      <c r="R27" s="79"/>
      <c r="W27" s="79"/>
      <c r="X27" s="79"/>
    </row>
    <row r="28" spans="1:24">
      <c r="A28" s="452"/>
      <c r="B28" s="425"/>
      <c r="C28" s="460"/>
      <c r="D28" s="458"/>
      <c r="E28" s="458"/>
      <c r="F28" s="158"/>
      <c r="G28" s="158"/>
      <c r="H28" s="100"/>
      <c r="I28" s="100"/>
      <c r="J28" s="100"/>
      <c r="K28" s="100"/>
      <c r="L28" s="100"/>
      <c r="M28" s="100"/>
      <c r="N28" s="100"/>
      <c r="O28" s="158"/>
      <c r="P28" s="109"/>
      <c r="Q28" s="79"/>
      <c r="R28" s="79"/>
      <c r="W28" s="79"/>
      <c r="X28" s="79"/>
    </row>
    <row r="29" spans="1:24">
      <c r="A29" s="452"/>
      <c r="B29" s="425"/>
      <c r="C29" s="460"/>
      <c r="D29" s="458"/>
      <c r="E29" s="458"/>
      <c r="F29" s="158"/>
      <c r="G29" s="158"/>
      <c r="H29" s="100"/>
      <c r="I29" s="100"/>
      <c r="J29" s="100"/>
      <c r="K29" s="100"/>
      <c r="L29" s="100"/>
      <c r="M29" s="100"/>
      <c r="N29" s="100"/>
      <c r="O29" s="158"/>
      <c r="P29" s="109"/>
      <c r="Q29" s="79"/>
      <c r="R29" s="79"/>
      <c r="W29" s="79"/>
      <c r="X29" s="79"/>
    </row>
    <row r="30" spans="1:24">
      <c r="A30" s="452"/>
      <c r="B30" s="425"/>
      <c r="C30" s="460"/>
      <c r="D30" s="458"/>
      <c r="E30" s="458"/>
      <c r="F30" s="158"/>
      <c r="G30" s="158"/>
      <c r="H30" s="100"/>
      <c r="I30" s="100"/>
      <c r="J30" s="100"/>
      <c r="K30" s="100"/>
      <c r="L30" s="100"/>
      <c r="M30" s="100"/>
      <c r="N30" s="100"/>
      <c r="O30" s="158"/>
      <c r="P30" s="109"/>
      <c r="Q30" s="79"/>
      <c r="R30" s="79"/>
      <c r="W30" s="79"/>
      <c r="X30" s="79"/>
    </row>
    <row r="31" spans="1:24">
      <c r="A31" s="452"/>
      <c r="B31" s="425"/>
      <c r="C31" s="460"/>
      <c r="D31" s="458"/>
      <c r="E31" s="458"/>
      <c r="F31" s="158"/>
      <c r="G31" s="158"/>
      <c r="H31" s="100"/>
      <c r="I31" s="100"/>
      <c r="J31" s="100"/>
      <c r="K31" s="100"/>
      <c r="L31" s="100"/>
      <c r="M31" s="100"/>
      <c r="N31" s="100"/>
      <c r="O31" s="158"/>
      <c r="P31" s="109"/>
      <c r="Q31" s="79"/>
      <c r="R31" s="79"/>
      <c r="W31" s="79"/>
      <c r="X31" s="79"/>
    </row>
    <row r="32" spans="1:24">
      <c r="A32" s="452"/>
      <c r="B32" s="425"/>
      <c r="C32" s="460"/>
      <c r="D32" s="458"/>
      <c r="E32" s="458"/>
      <c r="F32" s="158"/>
      <c r="G32" s="158"/>
      <c r="H32" s="100"/>
      <c r="I32" s="100"/>
      <c r="J32" s="100"/>
      <c r="K32" s="100"/>
      <c r="L32" s="100"/>
      <c r="M32" s="100"/>
      <c r="N32" s="100"/>
      <c r="O32" s="158"/>
      <c r="P32" s="109"/>
      <c r="Q32" s="79"/>
      <c r="R32" s="79"/>
      <c r="W32" s="79"/>
      <c r="X32" s="79"/>
    </row>
    <row r="33" spans="1:24">
      <c r="A33" s="452"/>
      <c r="B33" s="425"/>
      <c r="C33" s="460"/>
      <c r="D33" s="458"/>
      <c r="E33" s="458"/>
      <c r="F33" s="158"/>
      <c r="G33" s="158"/>
      <c r="H33" s="100"/>
      <c r="I33" s="100"/>
      <c r="J33" s="100"/>
      <c r="K33" s="100"/>
      <c r="L33" s="100"/>
      <c r="M33" s="100"/>
      <c r="N33" s="100"/>
      <c r="O33" s="158"/>
      <c r="P33" s="109"/>
      <c r="Q33" s="79"/>
      <c r="R33" s="79"/>
      <c r="W33" s="79"/>
      <c r="X33" s="79"/>
    </row>
    <row r="34" spans="1:24">
      <c r="A34" s="452"/>
      <c r="B34" s="425"/>
      <c r="C34" s="460"/>
      <c r="D34" s="458"/>
      <c r="E34" s="458"/>
      <c r="F34" s="158"/>
      <c r="G34" s="158"/>
      <c r="H34" s="100"/>
      <c r="I34" s="100"/>
      <c r="J34" s="100"/>
      <c r="K34" s="100"/>
      <c r="L34" s="100"/>
      <c r="M34" s="100"/>
      <c r="N34" s="100"/>
      <c r="O34" s="158"/>
      <c r="P34" s="109"/>
      <c r="Q34" s="79"/>
      <c r="R34" s="79"/>
      <c r="W34" s="79"/>
      <c r="X34" s="79"/>
    </row>
    <row r="35" spans="1:24">
      <c r="A35" s="452"/>
      <c r="B35" s="425"/>
      <c r="C35" s="460"/>
      <c r="D35" s="458"/>
      <c r="E35" s="458"/>
      <c r="F35" s="158"/>
      <c r="G35" s="158"/>
      <c r="H35" s="100"/>
      <c r="I35" s="100"/>
      <c r="J35" s="100"/>
      <c r="K35" s="100"/>
      <c r="L35" s="100"/>
      <c r="M35" s="100"/>
      <c r="N35" s="100"/>
      <c r="O35" s="158"/>
      <c r="P35" s="109"/>
      <c r="Q35" s="79"/>
      <c r="R35" s="79"/>
      <c r="W35" s="79"/>
      <c r="X35" s="79"/>
    </row>
    <row r="36" spans="1:24">
      <c r="A36" s="452"/>
      <c r="B36" s="425"/>
      <c r="C36" s="460"/>
      <c r="D36" s="458"/>
      <c r="E36" s="458"/>
      <c r="F36" s="158"/>
      <c r="G36" s="158"/>
      <c r="H36" s="100"/>
      <c r="I36" s="100"/>
      <c r="J36" s="100"/>
      <c r="K36" s="100"/>
      <c r="L36" s="100"/>
      <c r="M36" s="100"/>
      <c r="N36" s="100"/>
      <c r="O36" s="158"/>
      <c r="P36" s="109"/>
      <c r="Q36" s="79"/>
      <c r="R36" s="79"/>
      <c r="W36" s="79"/>
      <c r="X36" s="79"/>
    </row>
    <row r="37" spans="1:24">
      <c r="A37" s="452"/>
      <c r="B37" s="425"/>
      <c r="C37" s="460"/>
      <c r="D37" s="458"/>
      <c r="E37" s="458"/>
      <c r="F37" s="158"/>
      <c r="G37" s="158"/>
      <c r="H37" s="100"/>
      <c r="I37" s="100"/>
      <c r="J37" s="100"/>
      <c r="K37" s="100"/>
      <c r="L37" s="100"/>
      <c r="M37" s="100"/>
      <c r="N37" s="100"/>
      <c r="O37" s="158"/>
      <c r="P37" s="109"/>
      <c r="Q37" s="79"/>
      <c r="R37" s="79"/>
      <c r="W37" s="79"/>
      <c r="X37" s="79"/>
    </row>
    <row r="38" spans="1:24">
      <c r="A38" s="452"/>
      <c r="B38" s="425"/>
      <c r="C38" s="460"/>
      <c r="D38" s="458"/>
      <c r="E38" s="458"/>
      <c r="F38" s="158"/>
      <c r="G38" s="158"/>
      <c r="H38" s="100"/>
      <c r="I38" s="100"/>
      <c r="J38" s="100"/>
      <c r="K38" s="100"/>
      <c r="L38" s="100"/>
      <c r="M38" s="100"/>
      <c r="N38" s="100"/>
      <c r="O38" s="158"/>
      <c r="P38" s="109"/>
      <c r="Q38" s="79"/>
      <c r="R38" s="79"/>
      <c r="W38" s="79"/>
      <c r="X38" s="79"/>
    </row>
    <row r="39" spans="1:24">
      <c r="A39" s="452"/>
      <c r="B39" s="426"/>
      <c r="C39" s="461"/>
      <c r="D39" s="465"/>
      <c r="E39" s="465"/>
      <c r="F39" s="158"/>
      <c r="G39" s="158"/>
      <c r="H39" s="100"/>
      <c r="I39" s="100"/>
      <c r="J39" s="100"/>
      <c r="K39" s="100"/>
      <c r="L39" s="100"/>
      <c r="M39" s="100"/>
      <c r="N39" s="100"/>
      <c r="O39" s="158"/>
      <c r="P39" s="109"/>
      <c r="Q39" s="79"/>
      <c r="R39" s="79"/>
      <c r="W39" s="79"/>
      <c r="X39" s="79"/>
    </row>
    <row r="40" spans="1:24" ht="45">
      <c r="A40" s="452"/>
      <c r="B40" s="104">
        <v>9</v>
      </c>
      <c r="C40" s="234" t="s">
        <v>452</v>
      </c>
      <c r="D40" s="104">
        <v>0.5</v>
      </c>
      <c r="E40" s="104" t="s">
        <v>40</v>
      </c>
      <c r="F40" s="100" t="s">
        <v>453</v>
      </c>
      <c r="G40" s="100" t="s">
        <v>453</v>
      </c>
      <c r="H40" s="100">
        <v>16</v>
      </c>
      <c r="I40" s="100">
        <v>0</v>
      </c>
      <c r="J40" s="100">
        <v>220</v>
      </c>
      <c r="K40" s="100">
        <v>0</v>
      </c>
      <c r="L40" s="100">
        <v>0</v>
      </c>
      <c r="M40" s="100">
        <v>0</v>
      </c>
      <c r="N40" s="100">
        <v>0</v>
      </c>
      <c r="O40" s="100">
        <f>SUM(H40:N40)</f>
        <v>236</v>
      </c>
      <c r="P40" s="108">
        <f>O40*D40</f>
        <v>118</v>
      </c>
      <c r="Q40" s="79"/>
      <c r="R40" s="79"/>
      <c r="W40" s="79"/>
      <c r="X40" s="79"/>
    </row>
    <row r="41" spans="1:24" ht="15.5" thickBot="1">
      <c r="A41" s="452"/>
      <c r="B41" s="104">
        <v>10</v>
      </c>
      <c r="C41" s="234" t="s">
        <v>455</v>
      </c>
      <c r="D41" s="104">
        <v>0.5</v>
      </c>
      <c r="E41" s="104" t="s">
        <v>40</v>
      </c>
      <c r="F41" s="100" t="s">
        <v>456</v>
      </c>
      <c r="G41" s="100" t="s">
        <v>456</v>
      </c>
      <c r="H41" s="100">
        <v>0</v>
      </c>
      <c r="I41" s="100">
        <v>0</v>
      </c>
      <c r="J41" s="100">
        <v>20</v>
      </c>
      <c r="K41" s="100">
        <v>0</v>
      </c>
      <c r="L41" s="100">
        <v>0</v>
      </c>
      <c r="M41" s="100">
        <v>0</v>
      </c>
      <c r="N41" s="100">
        <v>0</v>
      </c>
      <c r="O41" s="100">
        <f t="shared" ref="O41:O42" si="2">SUM(H41:N41)</f>
        <v>20</v>
      </c>
      <c r="P41" s="108">
        <f t="shared" ref="P41:P42" si="3">O41*D41</f>
        <v>10</v>
      </c>
      <c r="Q41" s="79"/>
      <c r="R41" s="79"/>
      <c r="W41" s="79"/>
      <c r="X41" s="79"/>
    </row>
    <row r="42" spans="1:24" ht="61.5" customHeight="1" thickBot="1">
      <c r="A42" s="452"/>
      <c r="B42" s="109">
        <v>11</v>
      </c>
      <c r="C42" s="236" t="s">
        <v>458</v>
      </c>
      <c r="D42" s="104">
        <v>7.5</v>
      </c>
      <c r="E42" s="104" t="s">
        <v>39</v>
      </c>
      <c r="F42" s="100" t="s">
        <v>459</v>
      </c>
      <c r="G42" s="100" t="s">
        <v>447</v>
      </c>
      <c r="H42" s="100">
        <v>0</v>
      </c>
      <c r="I42" s="100">
        <v>0</v>
      </c>
      <c r="J42" s="100">
        <v>42</v>
      </c>
      <c r="K42" s="100">
        <v>0</v>
      </c>
      <c r="L42" s="100">
        <v>0</v>
      </c>
      <c r="M42" s="100">
        <v>0</v>
      </c>
      <c r="N42" s="100">
        <v>0</v>
      </c>
      <c r="O42" s="100">
        <f t="shared" si="2"/>
        <v>42</v>
      </c>
      <c r="P42" s="108">
        <f t="shared" si="3"/>
        <v>315</v>
      </c>
      <c r="Q42" s="79"/>
      <c r="R42" s="79"/>
      <c r="W42" s="79"/>
      <c r="X42" s="79"/>
    </row>
    <row r="43" spans="1:24" ht="30">
      <c r="A43" s="452"/>
      <c r="B43" s="104">
        <v>12</v>
      </c>
      <c r="C43" s="234" t="s">
        <v>460</v>
      </c>
      <c r="D43" s="104">
        <v>0.5</v>
      </c>
      <c r="E43" s="104" t="s">
        <v>40</v>
      </c>
      <c r="F43" s="100" t="s">
        <v>461</v>
      </c>
      <c r="G43" s="100" t="s">
        <v>461</v>
      </c>
      <c r="H43" s="100">
        <v>0</v>
      </c>
      <c r="I43" s="100">
        <v>0</v>
      </c>
      <c r="J43" s="100">
        <v>15</v>
      </c>
      <c r="K43" s="100">
        <v>0</v>
      </c>
      <c r="L43" s="100">
        <v>0</v>
      </c>
      <c r="M43" s="100">
        <v>0</v>
      </c>
      <c r="N43" s="100">
        <v>0</v>
      </c>
      <c r="O43" s="100">
        <f>SUM(H43:N43)</f>
        <v>15</v>
      </c>
      <c r="P43" s="108">
        <f>O43*D43</f>
        <v>7.5</v>
      </c>
      <c r="Q43" s="79"/>
      <c r="R43" s="79"/>
      <c r="W43" s="79"/>
      <c r="X43" s="79"/>
    </row>
    <row r="44" spans="1:24" ht="33" customHeight="1">
      <c r="A44" s="452"/>
      <c r="B44" s="104"/>
      <c r="C44" s="130" t="s">
        <v>442</v>
      </c>
      <c r="D44" s="102">
        <f>SUM(D6:D43)</f>
        <v>150.25</v>
      </c>
      <c r="E44" s="102"/>
      <c r="F44" s="106"/>
      <c r="G44" s="106"/>
      <c r="H44" s="102">
        <f t="shared" ref="H44:P44" si="4">SUM(H6:H43)</f>
        <v>16</v>
      </c>
      <c r="I44" s="102">
        <f t="shared" si="4"/>
        <v>0</v>
      </c>
      <c r="J44" s="102">
        <f t="shared" si="4"/>
        <v>699</v>
      </c>
      <c r="K44" s="102">
        <f t="shared" si="4"/>
        <v>0</v>
      </c>
      <c r="L44" s="102">
        <f t="shared" si="4"/>
        <v>0</v>
      </c>
      <c r="M44" s="102">
        <f t="shared" si="4"/>
        <v>0</v>
      </c>
      <c r="N44" s="102">
        <f t="shared" si="4"/>
        <v>0</v>
      </c>
      <c r="O44" s="102">
        <f t="shared" si="4"/>
        <v>715</v>
      </c>
      <c r="P44" s="107">
        <f t="shared" si="4"/>
        <v>7409.25</v>
      </c>
      <c r="Q44" s="79"/>
      <c r="R44" s="79"/>
      <c r="W44" s="79"/>
      <c r="X44" s="79"/>
    </row>
    <row r="45" spans="1:24" ht="38.25" customHeight="1">
      <c r="A45" s="453"/>
      <c r="B45" s="104"/>
      <c r="C45" s="130" t="s">
        <v>443</v>
      </c>
      <c r="D45" s="107">
        <f>D44+'Nov 24'!D43</f>
        <v>711.75</v>
      </c>
      <c r="E45" s="102"/>
      <c r="F45" s="106"/>
      <c r="G45" s="106"/>
      <c r="H45" s="116">
        <f>H44+'Nov 24'!H43</f>
        <v>153</v>
      </c>
      <c r="I45" s="116">
        <f>I44+'Nov 24'!I43</f>
        <v>269</v>
      </c>
      <c r="J45" s="116">
        <f>J44+'Nov 24'!J43</f>
        <v>3596</v>
      </c>
      <c r="K45" s="116">
        <f>K44+'Nov 24'!K43</f>
        <v>318</v>
      </c>
      <c r="L45" s="116">
        <f>L44+'Nov 24'!L43</f>
        <v>6</v>
      </c>
      <c r="M45" s="116">
        <f>M44+'Nov 24'!M43</f>
        <v>20</v>
      </c>
      <c r="N45" s="116">
        <f>N44+'Nov 24'!N43</f>
        <v>14</v>
      </c>
      <c r="O45" s="116">
        <f>O44+'Nov 24'!O43</f>
        <v>4376</v>
      </c>
      <c r="P45" s="269">
        <f>P44+'Nov 24'!P43</f>
        <v>46977.5</v>
      </c>
      <c r="Q45" s="79"/>
      <c r="R45" s="79"/>
      <c r="W45" s="79"/>
      <c r="X45" s="79"/>
    </row>
    <row r="46" spans="1:24" ht="60">
      <c r="A46" s="672" t="s">
        <v>14</v>
      </c>
      <c r="B46" s="104">
        <v>13</v>
      </c>
      <c r="C46" s="151" t="s">
        <v>439</v>
      </c>
      <c r="D46" s="109">
        <v>14</v>
      </c>
      <c r="E46" s="104" t="s">
        <v>39</v>
      </c>
      <c r="F46" s="109" t="s">
        <v>440</v>
      </c>
      <c r="G46" s="109" t="s">
        <v>441</v>
      </c>
      <c r="H46" s="101">
        <v>0</v>
      </c>
      <c r="I46" s="101">
        <v>0</v>
      </c>
      <c r="J46" s="109">
        <v>90</v>
      </c>
      <c r="K46" s="101">
        <v>0</v>
      </c>
      <c r="L46" s="101">
        <v>0</v>
      </c>
      <c r="M46" s="101">
        <v>0</v>
      </c>
      <c r="N46" s="101">
        <v>0</v>
      </c>
      <c r="O46" s="101">
        <f t="shared" ref="O46" si="5">SUM(H46:N46)</f>
        <v>90</v>
      </c>
      <c r="P46" s="108">
        <f>D46*O46</f>
        <v>1260</v>
      </c>
      <c r="Q46" s="79"/>
      <c r="R46" s="79"/>
      <c r="W46" s="79"/>
      <c r="X46" s="79"/>
    </row>
    <row r="47" spans="1:24" ht="47.25" customHeight="1">
      <c r="A47" s="673"/>
      <c r="B47" s="424">
        <v>14</v>
      </c>
      <c r="C47" s="459" t="s">
        <v>469</v>
      </c>
      <c r="D47" s="457">
        <v>3</v>
      </c>
      <c r="E47" s="424" t="s">
        <v>39</v>
      </c>
      <c r="F47" s="109" t="s">
        <v>440</v>
      </c>
      <c r="G47" s="109" t="s">
        <v>465</v>
      </c>
      <c r="H47" s="100">
        <v>0</v>
      </c>
      <c r="I47" s="100">
        <v>0</v>
      </c>
      <c r="J47" s="100">
        <v>74</v>
      </c>
      <c r="K47" s="100">
        <v>0</v>
      </c>
      <c r="L47" s="100">
        <v>0</v>
      </c>
      <c r="M47" s="100">
        <v>0</v>
      </c>
      <c r="N47" s="100">
        <v>0</v>
      </c>
      <c r="O47" s="100">
        <f>SUM(H47:N47)</f>
        <v>74</v>
      </c>
      <c r="P47" s="108">
        <f>O47*D47</f>
        <v>222</v>
      </c>
      <c r="Q47" s="79"/>
      <c r="R47" s="79"/>
      <c r="W47" s="79"/>
      <c r="X47" s="79"/>
    </row>
    <row r="48" spans="1:24">
      <c r="A48" s="673"/>
      <c r="B48" s="425"/>
      <c r="C48" s="460"/>
      <c r="D48" s="458"/>
      <c r="E48" s="425"/>
      <c r="F48" s="109"/>
      <c r="G48" s="109"/>
      <c r="H48" s="100"/>
      <c r="I48" s="100"/>
      <c r="J48" s="100"/>
      <c r="K48" s="100"/>
      <c r="L48" s="100"/>
      <c r="M48" s="100"/>
      <c r="N48" s="100"/>
      <c r="O48" s="100"/>
      <c r="P48" s="108"/>
      <c r="Q48" s="79"/>
      <c r="R48" s="79"/>
      <c r="W48" s="79"/>
      <c r="X48" s="79"/>
    </row>
    <row r="49" spans="1:24">
      <c r="A49" s="673"/>
      <c r="B49" s="425"/>
      <c r="C49" s="460"/>
      <c r="D49" s="458"/>
      <c r="E49" s="425"/>
      <c r="F49" s="109"/>
      <c r="G49" s="109"/>
      <c r="H49" s="100"/>
      <c r="I49" s="100"/>
      <c r="J49" s="100"/>
      <c r="K49" s="100"/>
      <c r="L49" s="100"/>
      <c r="M49" s="100"/>
      <c r="N49" s="100"/>
      <c r="O49" s="100"/>
      <c r="P49" s="108"/>
      <c r="Q49" s="79"/>
      <c r="R49" s="79"/>
      <c r="W49" s="79"/>
      <c r="X49" s="79"/>
    </row>
    <row r="50" spans="1:24">
      <c r="A50" s="673"/>
      <c r="B50" s="426"/>
      <c r="C50" s="461"/>
      <c r="D50" s="465"/>
      <c r="E50" s="426"/>
      <c r="F50" s="109"/>
      <c r="G50" s="109"/>
      <c r="H50" s="100"/>
      <c r="I50" s="100"/>
      <c r="J50" s="100"/>
      <c r="K50" s="100"/>
      <c r="L50" s="100"/>
      <c r="M50" s="100"/>
      <c r="N50" s="100"/>
      <c r="O50" s="100"/>
      <c r="P50" s="108"/>
      <c r="Q50" s="79"/>
      <c r="R50" s="79"/>
      <c r="W50" s="79"/>
      <c r="X50" s="79"/>
    </row>
    <row r="51" spans="1:24" ht="48" customHeight="1">
      <c r="A51" s="673"/>
      <c r="B51" s="424">
        <v>15</v>
      </c>
      <c r="C51" s="675" t="s">
        <v>490</v>
      </c>
      <c r="D51" s="424">
        <v>3</v>
      </c>
      <c r="E51" s="424" t="s">
        <v>39</v>
      </c>
      <c r="F51" s="101" t="s">
        <v>465</v>
      </c>
      <c r="G51" s="101" t="s">
        <v>462</v>
      </c>
      <c r="H51" s="100">
        <v>0</v>
      </c>
      <c r="I51" s="100">
        <v>0</v>
      </c>
      <c r="J51" s="100">
        <v>0</v>
      </c>
      <c r="K51" s="100">
        <v>0</v>
      </c>
      <c r="L51" s="100">
        <v>0</v>
      </c>
      <c r="M51" s="100">
        <v>0</v>
      </c>
      <c r="N51" s="100">
        <v>26</v>
      </c>
      <c r="O51" s="100">
        <f>SUM(H51:N51)</f>
        <v>26</v>
      </c>
      <c r="P51" s="108">
        <f>O51*D51</f>
        <v>78</v>
      </c>
      <c r="Q51" s="79"/>
      <c r="R51" s="79"/>
      <c r="W51" s="79"/>
      <c r="X51" s="79"/>
    </row>
    <row r="52" spans="1:24" ht="48" customHeight="1">
      <c r="A52" s="673"/>
      <c r="B52" s="425"/>
      <c r="C52" s="676"/>
      <c r="D52" s="425"/>
      <c r="E52" s="425"/>
      <c r="F52" s="101"/>
      <c r="G52" s="101"/>
      <c r="H52" s="90"/>
      <c r="I52" s="90"/>
      <c r="J52" s="90"/>
      <c r="K52" s="90"/>
      <c r="L52" s="90"/>
      <c r="M52" s="90"/>
      <c r="N52" s="90"/>
      <c r="O52" s="90"/>
      <c r="P52" s="81"/>
      <c r="Q52" s="79"/>
      <c r="R52" s="79"/>
      <c r="W52" s="79"/>
      <c r="X52" s="79"/>
    </row>
    <row r="53" spans="1:24" ht="48" customHeight="1">
      <c r="A53" s="673"/>
      <c r="B53" s="425"/>
      <c r="C53" s="676"/>
      <c r="D53" s="425"/>
      <c r="E53" s="425"/>
      <c r="F53" s="101"/>
      <c r="G53" s="101"/>
      <c r="H53" s="90"/>
      <c r="I53" s="90"/>
      <c r="J53" s="90"/>
      <c r="K53" s="90"/>
      <c r="L53" s="90"/>
      <c r="M53" s="90"/>
      <c r="N53" s="90"/>
      <c r="O53" s="90"/>
      <c r="P53" s="81"/>
      <c r="Q53" s="79"/>
      <c r="R53" s="79"/>
      <c r="W53" s="79"/>
      <c r="X53" s="79"/>
    </row>
    <row r="54" spans="1:24" ht="27" customHeight="1">
      <c r="A54" s="673"/>
      <c r="B54" s="426"/>
      <c r="C54" s="677"/>
      <c r="D54" s="426"/>
      <c r="E54" s="426"/>
      <c r="F54" s="101"/>
      <c r="G54" s="101"/>
      <c r="H54" s="90"/>
      <c r="I54" s="90"/>
      <c r="J54" s="90"/>
      <c r="K54" s="90"/>
      <c r="L54" s="90"/>
      <c r="M54" s="90"/>
      <c r="N54" s="90"/>
      <c r="O54" s="90"/>
      <c r="P54" s="81"/>
      <c r="Q54" s="79"/>
      <c r="R54" s="79"/>
      <c r="W54" s="79"/>
      <c r="X54" s="79"/>
    </row>
    <row r="55" spans="1:24" ht="31.5" customHeight="1">
      <c r="A55" s="673"/>
      <c r="B55" s="424">
        <v>16</v>
      </c>
      <c r="C55" s="454" t="s">
        <v>467</v>
      </c>
      <c r="D55" s="424">
        <v>3</v>
      </c>
      <c r="E55" s="424" t="s">
        <v>39</v>
      </c>
      <c r="F55" s="101" t="s">
        <v>463</v>
      </c>
      <c r="G55" s="101" t="s">
        <v>464</v>
      </c>
      <c r="H55" s="100">
        <v>0</v>
      </c>
      <c r="I55" s="100">
        <v>0</v>
      </c>
      <c r="J55" s="100">
        <v>0</v>
      </c>
      <c r="K55" s="100">
        <v>0</v>
      </c>
      <c r="L55" s="100">
        <v>39</v>
      </c>
      <c r="M55" s="100">
        <v>0</v>
      </c>
      <c r="N55" s="100">
        <v>0</v>
      </c>
      <c r="O55" s="100">
        <f>SUM(H55:N55)</f>
        <v>39</v>
      </c>
      <c r="P55" s="108">
        <f>O55*D55</f>
        <v>117</v>
      </c>
      <c r="Q55" s="79"/>
      <c r="R55" s="79"/>
      <c r="W55" s="79"/>
      <c r="X55" s="79"/>
    </row>
    <row r="56" spans="1:24">
      <c r="A56" s="673"/>
      <c r="B56" s="425"/>
      <c r="C56" s="455"/>
      <c r="D56" s="425"/>
      <c r="E56" s="425"/>
      <c r="F56" s="101"/>
      <c r="G56" s="101"/>
      <c r="H56" s="90"/>
      <c r="I56" s="90"/>
      <c r="J56" s="90"/>
      <c r="K56" s="90"/>
      <c r="L56" s="90"/>
      <c r="M56" s="90"/>
      <c r="N56" s="90"/>
      <c r="O56" s="90"/>
      <c r="P56" s="81"/>
      <c r="Q56" s="79"/>
      <c r="R56" s="79"/>
      <c r="W56" s="79"/>
      <c r="X56" s="79"/>
    </row>
    <row r="57" spans="1:24">
      <c r="A57" s="673"/>
      <c r="B57" s="425"/>
      <c r="C57" s="455"/>
      <c r="D57" s="425"/>
      <c r="E57" s="425"/>
      <c r="F57" s="101"/>
      <c r="G57" s="101"/>
      <c r="H57" s="90"/>
      <c r="I57" s="90"/>
      <c r="J57" s="90"/>
      <c r="K57" s="90"/>
      <c r="L57" s="90"/>
      <c r="M57" s="90"/>
      <c r="N57" s="90"/>
      <c r="O57" s="90"/>
      <c r="P57" s="81"/>
      <c r="Q57" s="79"/>
      <c r="R57" s="79"/>
      <c r="W57" s="79"/>
      <c r="X57" s="79"/>
    </row>
    <row r="58" spans="1:24">
      <c r="A58" s="673"/>
      <c r="B58" s="425"/>
      <c r="C58" s="455"/>
      <c r="D58" s="425"/>
      <c r="E58" s="425"/>
      <c r="F58" s="101"/>
      <c r="G58" s="101"/>
      <c r="H58" s="90"/>
      <c r="I58" s="90"/>
      <c r="J58" s="90"/>
      <c r="K58" s="90"/>
      <c r="L58" s="90"/>
      <c r="M58" s="90"/>
      <c r="N58" s="90"/>
      <c r="O58" s="90"/>
      <c r="P58" s="81"/>
      <c r="Q58" s="79"/>
      <c r="R58" s="79"/>
      <c r="W58" s="79"/>
      <c r="X58" s="79"/>
    </row>
    <row r="59" spans="1:24">
      <c r="A59" s="673"/>
      <c r="B59" s="426"/>
      <c r="C59" s="456"/>
      <c r="D59" s="426"/>
      <c r="E59" s="426"/>
      <c r="F59" s="101"/>
      <c r="G59" s="101"/>
      <c r="H59" s="90"/>
      <c r="I59" s="90"/>
      <c r="J59" s="90"/>
      <c r="K59" s="90"/>
      <c r="L59" s="90"/>
      <c r="M59" s="90"/>
      <c r="N59" s="90"/>
      <c r="O59" s="90"/>
      <c r="P59" s="81"/>
      <c r="Q59" s="79"/>
      <c r="R59" s="79"/>
      <c r="W59" s="79"/>
      <c r="X59" s="79"/>
    </row>
    <row r="60" spans="1:24">
      <c r="A60" s="673"/>
      <c r="B60" s="424">
        <v>17</v>
      </c>
      <c r="C60" s="454" t="s">
        <v>491</v>
      </c>
      <c r="D60" s="424">
        <v>3</v>
      </c>
      <c r="E60" s="424" t="s">
        <v>39</v>
      </c>
      <c r="F60" s="101" t="s">
        <v>468</v>
      </c>
      <c r="G60" s="101" t="s">
        <v>471</v>
      </c>
      <c r="H60" s="100">
        <v>0</v>
      </c>
      <c r="I60" s="100">
        <v>0</v>
      </c>
      <c r="J60" s="100">
        <v>0</v>
      </c>
      <c r="K60" s="100">
        <v>0</v>
      </c>
      <c r="L60" s="100">
        <v>13</v>
      </c>
      <c r="M60" s="100">
        <v>0</v>
      </c>
      <c r="N60" s="100">
        <v>17</v>
      </c>
      <c r="O60" s="100">
        <f>SUM(H60:N60)</f>
        <v>30</v>
      </c>
      <c r="P60" s="108">
        <f>O60*D60</f>
        <v>90</v>
      </c>
      <c r="Q60" s="79"/>
      <c r="R60" s="79"/>
      <c r="W60" s="79"/>
      <c r="X60" s="79"/>
    </row>
    <row r="61" spans="1:24">
      <c r="A61" s="673"/>
      <c r="B61" s="425"/>
      <c r="C61" s="455"/>
      <c r="D61" s="425"/>
      <c r="E61" s="425"/>
      <c r="F61" s="101"/>
      <c r="G61" s="101"/>
      <c r="H61" s="90"/>
      <c r="I61" s="90"/>
      <c r="J61" s="90"/>
      <c r="K61" s="90"/>
      <c r="L61" s="90"/>
      <c r="M61" s="90"/>
      <c r="N61" s="90"/>
      <c r="O61" s="90"/>
      <c r="P61" s="81"/>
      <c r="Q61" s="79"/>
      <c r="R61" s="79"/>
      <c r="W61" s="79"/>
      <c r="X61" s="79"/>
    </row>
    <row r="62" spans="1:24">
      <c r="A62" s="673"/>
      <c r="B62" s="425"/>
      <c r="C62" s="455"/>
      <c r="D62" s="425"/>
      <c r="E62" s="425"/>
      <c r="F62" s="101"/>
      <c r="G62" s="101"/>
      <c r="H62" s="90"/>
      <c r="I62" s="90"/>
      <c r="J62" s="90"/>
      <c r="K62" s="90"/>
      <c r="L62" s="90"/>
      <c r="M62" s="90"/>
      <c r="N62" s="90"/>
      <c r="O62" s="90"/>
      <c r="P62" s="81"/>
      <c r="Q62" s="79"/>
      <c r="R62" s="79"/>
      <c r="W62" s="79"/>
      <c r="X62" s="79"/>
    </row>
    <row r="63" spans="1:24">
      <c r="A63" s="673"/>
      <c r="B63" s="425"/>
      <c r="C63" s="455"/>
      <c r="D63" s="425"/>
      <c r="E63" s="425"/>
      <c r="F63" s="101"/>
      <c r="G63" s="101"/>
      <c r="H63" s="90"/>
      <c r="I63" s="90"/>
      <c r="J63" s="90"/>
      <c r="K63" s="90"/>
      <c r="L63" s="90"/>
      <c r="M63" s="90"/>
      <c r="N63" s="90"/>
      <c r="O63" s="90"/>
      <c r="P63" s="81"/>
      <c r="Q63" s="79"/>
      <c r="R63" s="79"/>
      <c r="W63" s="79"/>
      <c r="X63" s="79"/>
    </row>
    <row r="64" spans="1:24">
      <c r="A64" s="673"/>
      <c r="B64" s="425"/>
      <c r="C64" s="455"/>
      <c r="D64" s="425"/>
      <c r="E64" s="425"/>
      <c r="F64" s="101"/>
      <c r="G64" s="101"/>
      <c r="H64" s="90"/>
      <c r="I64" s="90"/>
      <c r="J64" s="90"/>
      <c r="K64" s="90"/>
      <c r="L64" s="90"/>
      <c r="M64" s="90"/>
      <c r="N64" s="90"/>
      <c r="O64" s="90"/>
      <c r="P64" s="81"/>
      <c r="Q64" s="79"/>
      <c r="R64" s="79"/>
      <c r="W64" s="79"/>
      <c r="X64" s="79"/>
    </row>
    <row r="65" spans="1:24">
      <c r="A65" s="673"/>
      <c r="B65" s="426"/>
      <c r="C65" s="456"/>
      <c r="D65" s="426"/>
      <c r="E65" s="426"/>
      <c r="F65" s="101"/>
      <c r="G65" s="101"/>
      <c r="H65" s="90"/>
      <c r="I65" s="90"/>
      <c r="J65" s="90"/>
      <c r="K65" s="90"/>
      <c r="L65" s="90"/>
      <c r="M65" s="90"/>
      <c r="N65" s="90"/>
      <c r="O65" s="90"/>
      <c r="P65" s="81"/>
      <c r="Q65" s="79"/>
      <c r="R65" s="79"/>
      <c r="W65" s="79"/>
      <c r="X65" s="79"/>
    </row>
    <row r="66" spans="1:24" ht="47.25" customHeight="1">
      <c r="A66" s="673"/>
      <c r="B66" s="457">
        <v>18</v>
      </c>
      <c r="C66" s="424" t="s">
        <v>466</v>
      </c>
      <c r="D66" s="424">
        <v>20</v>
      </c>
      <c r="E66" s="424" t="s">
        <v>39</v>
      </c>
      <c r="F66" s="101" t="s">
        <v>468</v>
      </c>
      <c r="G66" s="101" t="s">
        <v>447</v>
      </c>
      <c r="H66" s="100">
        <v>0</v>
      </c>
      <c r="I66" s="100">
        <v>0</v>
      </c>
      <c r="J66" s="100">
        <v>91</v>
      </c>
      <c r="K66" s="100">
        <v>0</v>
      </c>
      <c r="L66" s="100">
        <v>0</v>
      </c>
      <c r="M66" s="100">
        <v>0</v>
      </c>
      <c r="N66" s="100">
        <v>0</v>
      </c>
      <c r="O66" s="100">
        <f>SUM(H66:N66)</f>
        <v>91</v>
      </c>
      <c r="P66" s="108">
        <f>O66*D66</f>
        <v>1820</v>
      </c>
      <c r="Q66" s="79"/>
      <c r="R66" s="79"/>
      <c r="W66" s="79"/>
      <c r="X66" s="79"/>
    </row>
    <row r="67" spans="1:24">
      <c r="A67" s="673"/>
      <c r="B67" s="458"/>
      <c r="C67" s="425"/>
      <c r="D67" s="425"/>
      <c r="E67" s="425"/>
      <c r="F67" s="101"/>
      <c r="G67" s="101"/>
      <c r="H67" s="100"/>
      <c r="I67" s="100"/>
      <c r="J67" s="100"/>
      <c r="K67" s="100"/>
      <c r="L67" s="100"/>
      <c r="M67" s="100"/>
      <c r="N67" s="100"/>
      <c r="O67" s="100"/>
      <c r="P67" s="108"/>
      <c r="Q67" s="79"/>
      <c r="R67" s="79"/>
      <c r="W67" s="79"/>
      <c r="X67" s="79"/>
    </row>
    <row r="68" spans="1:24">
      <c r="A68" s="673"/>
      <c r="B68" s="458"/>
      <c r="C68" s="425"/>
      <c r="D68" s="425"/>
      <c r="E68" s="425"/>
      <c r="F68" s="101"/>
      <c r="G68" s="101"/>
      <c r="H68" s="100"/>
      <c r="I68" s="100"/>
      <c r="J68" s="100"/>
      <c r="K68" s="100"/>
      <c r="L68" s="100"/>
      <c r="M68" s="100"/>
      <c r="N68" s="100"/>
      <c r="O68" s="100"/>
      <c r="P68" s="108"/>
      <c r="Q68" s="79"/>
      <c r="R68" s="79"/>
      <c r="W68" s="79"/>
      <c r="X68" s="79"/>
    </row>
    <row r="69" spans="1:24">
      <c r="A69" s="673"/>
      <c r="B69" s="458"/>
      <c r="C69" s="425"/>
      <c r="D69" s="425"/>
      <c r="E69" s="425"/>
      <c r="F69" s="101"/>
      <c r="G69" s="101"/>
      <c r="H69" s="90"/>
      <c r="I69" s="90"/>
      <c r="J69" s="90"/>
      <c r="K69" s="90"/>
      <c r="L69" s="90"/>
      <c r="M69" s="90"/>
      <c r="N69" s="90"/>
      <c r="O69" s="90"/>
      <c r="P69" s="81"/>
      <c r="Q69" s="79"/>
      <c r="R69" s="79"/>
      <c r="W69" s="79"/>
      <c r="X69" s="79"/>
    </row>
    <row r="70" spans="1:24">
      <c r="A70" s="673"/>
      <c r="B70" s="458"/>
      <c r="C70" s="425"/>
      <c r="D70" s="425"/>
      <c r="E70" s="425"/>
      <c r="F70" s="101"/>
      <c r="G70" s="101"/>
      <c r="H70" s="90"/>
      <c r="I70" s="90"/>
      <c r="J70" s="90"/>
      <c r="K70" s="90"/>
      <c r="L70" s="90"/>
      <c r="M70" s="90"/>
      <c r="N70" s="90"/>
      <c r="O70" s="90"/>
      <c r="P70" s="81"/>
      <c r="Q70" s="79"/>
      <c r="R70" s="79"/>
      <c r="W70" s="79"/>
      <c r="X70" s="79"/>
    </row>
    <row r="71" spans="1:24">
      <c r="A71" s="673"/>
      <c r="B71" s="458"/>
      <c r="C71" s="425"/>
      <c r="D71" s="425"/>
      <c r="E71" s="425"/>
      <c r="F71" s="101"/>
      <c r="G71" s="101"/>
      <c r="H71" s="90"/>
      <c r="I71" s="90"/>
      <c r="J71" s="90"/>
      <c r="K71" s="90"/>
      <c r="L71" s="90"/>
      <c r="M71" s="90"/>
      <c r="N71" s="90"/>
      <c r="O71" s="90"/>
      <c r="P71" s="81"/>
      <c r="Q71" s="79"/>
      <c r="R71" s="79"/>
      <c r="W71" s="79"/>
      <c r="X71" s="79"/>
    </row>
    <row r="72" spans="1:24">
      <c r="A72" s="673"/>
      <c r="B72" s="458"/>
      <c r="C72" s="425"/>
      <c r="D72" s="425"/>
      <c r="E72" s="425"/>
      <c r="F72" s="101"/>
      <c r="G72" s="101"/>
      <c r="H72" s="90"/>
      <c r="I72" s="90"/>
      <c r="J72" s="90"/>
      <c r="K72" s="90"/>
      <c r="L72" s="90"/>
      <c r="M72" s="90"/>
      <c r="N72" s="90"/>
      <c r="O72" s="90"/>
      <c r="P72" s="81"/>
      <c r="Q72" s="79"/>
      <c r="R72" s="79"/>
      <c r="W72" s="79"/>
      <c r="X72" s="79"/>
    </row>
    <row r="73" spans="1:24">
      <c r="A73" s="673"/>
      <c r="B73" s="458"/>
      <c r="C73" s="425"/>
      <c r="D73" s="425"/>
      <c r="E73" s="425"/>
      <c r="F73" s="101"/>
      <c r="G73" s="101"/>
      <c r="H73" s="90"/>
      <c r="I73" s="90"/>
      <c r="J73" s="90"/>
      <c r="K73" s="90"/>
      <c r="L73" s="90"/>
      <c r="M73" s="90"/>
      <c r="N73" s="90"/>
      <c r="O73" s="90"/>
      <c r="P73" s="81"/>
      <c r="Q73" s="79"/>
      <c r="R73" s="79"/>
      <c r="W73" s="79"/>
      <c r="X73" s="79"/>
    </row>
    <row r="74" spans="1:24">
      <c r="A74" s="673"/>
      <c r="B74" s="458"/>
      <c r="C74" s="425"/>
      <c r="D74" s="425"/>
      <c r="E74" s="425"/>
      <c r="F74" s="101"/>
      <c r="G74" s="101"/>
      <c r="H74" s="90"/>
      <c r="I74" s="90"/>
      <c r="J74" s="90"/>
      <c r="K74" s="90"/>
      <c r="L74" s="90"/>
      <c r="M74" s="90"/>
      <c r="N74" s="90"/>
      <c r="O74" s="90"/>
      <c r="P74" s="81"/>
      <c r="Q74" s="79"/>
      <c r="R74" s="79"/>
      <c r="W74" s="79"/>
      <c r="X74" s="79"/>
    </row>
    <row r="75" spans="1:24">
      <c r="A75" s="673"/>
      <c r="B75" s="458"/>
      <c r="C75" s="425"/>
      <c r="D75" s="425"/>
      <c r="E75" s="425"/>
      <c r="F75" s="101"/>
      <c r="G75" s="101"/>
      <c r="H75" s="90"/>
      <c r="I75" s="90"/>
      <c r="J75" s="90"/>
      <c r="K75" s="90"/>
      <c r="L75" s="90"/>
      <c r="M75" s="90"/>
      <c r="N75" s="90"/>
      <c r="O75" s="90"/>
      <c r="P75" s="81"/>
      <c r="Q75" s="79"/>
      <c r="R75" s="79"/>
      <c r="W75" s="79"/>
      <c r="X75" s="79"/>
    </row>
    <row r="76" spans="1:24">
      <c r="A76" s="673"/>
      <c r="B76" s="458"/>
      <c r="C76" s="425"/>
      <c r="D76" s="425"/>
      <c r="E76" s="425"/>
      <c r="F76" s="101"/>
      <c r="G76" s="101"/>
      <c r="H76" s="90"/>
      <c r="I76" s="90"/>
      <c r="J76" s="90"/>
      <c r="K76" s="90"/>
      <c r="L76" s="90"/>
      <c r="M76" s="90"/>
      <c r="N76" s="90"/>
      <c r="O76" s="90"/>
      <c r="P76" s="81"/>
      <c r="Q76" s="79"/>
      <c r="R76" s="79"/>
      <c r="W76" s="79"/>
      <c r="X76" s="79"/>
    </row>
    <row r="77" spans="1:24">
      <c r="A77" s="673"/>
      <c r="B77" s="458"/>
      <c r="C77" s="425"/>
      <c r="D77" s="425"/>
      <c r="E77" s="425"/>
      <c r="F77" s="101"/>
      <c r="G77" s="101"/>
      <c r="H77" s="90"/>
      <c r="I77" s="90"/>
      <c r="J77" s="90"/>
      <c r="K77" s="90"/>
      <c r="L77" s="90"/>
      <c r="M77" s="90"/>
      <c r="N77" s="90"/>
      <c r="O77" s="90"/>
      <c r="P77" s="81"/>
      <c r="Q77" s="79"/>
      <c r="R77" s="79"/>
      <c r="W77" s="79"/>
      <c r="X77" s="79"/>
    </row>
    <row r="78" spans="1:24">
      <c r="A78" s="673"/>
      <c r="B78" s="458"/>
      <c r="C78" s="425"/>
      <c r="D78" s="425"/>
      <c r="E78" s="425"/>
      <c r="F78" s="101"/>
      <c r="G78" s="101"/>
      <c r="H78" s="90"/>
      <c r="I78" s="90"/>
      <c r="J78" s="90"/>
      <c r="K78" s="90"/>
      <c r="L78" s="90"/>
      <c r="M78" s="90"/>
      <c r="N78" s="90"/>
      <c r="O78" s="90"/>
      <c r="P78" s="81"/>
      <c r="Q78" s="79"/>
      <c r="R78" s="79"/>
      <c r="W78" s="79"/>
      <c r="X78" s="79"/>
    </row>
    <row r="79" spans="1:24">
      <c r="A79" s="673"/>
      <c r="B79" s="458"/>
      <c r="C79" s="425"/>
      <c r="D79" s="425"/>
      <c r="E79" s="425"/>
      <c r="F79" s="101"/>
      <c r="G79" s="101"/>
      <c r="H79" s="90"/>
      <c r="I79" s="90"/>
      <c r="J79" s="90"/>
      <c r="K79" s="90"/>
      <c r="L79" s="90"/>
      <c r="M79" s="90"/>
      <c r="N79" s="90"/>
      <c r="O79" s="90"/>
      <c r="P79" s="81"/>
      <c r="Q79" s="79"/>
      <c r="R79" s="79"/>
      <c r="W79" s="79"/>
      <c r="X79" s="79"/>
    </row>
    <row r="80" spans="1:24">
      <c r="A80" s="673"/>
      <c r="B80" s="458"/>
      <c r="C80" s="425"/>
      <c r="D80" s="425"/>
      <c r="E80" s="425"/>
      <c r="F80" s="101"/>
      <c r="G80" s="101"/>
      <c r="H80" s="90"/>
      <c r="I80" s="90"/>
      <c r="J80" s="90"/>
      <c r="K80" s="90"/>
      <c r="L80" s="90"/>
      <c r="M80" s="90"/>
      <c r="N80" s="90"/>
      <c r="O80" s="90"/>
      <c r="P80" s="81"/>
      <c r="Q80" s="79"/>
      <c r="R80" s="79"/>
      <c r="W80" s="79"/>
      <c r="X80" s="79"/>
    </row>
    <row r="81" spans="1:24">
      <c r="A81" s="673"/>
      <c r="B81" s="458"/>
      <c r="C81" s="425"/>
      <c r="D81" s="425"/>
      <c r="E81" s="425"/>
      <c r="F81" s="101"/>
      <c r="G81" s="101"/>
      <c r="H81" s="90"/>
      <c r="I81" s="90"/>
      <c r="J81" s="90"/>
      <c r="K81" s="90"/>
      <c r="L81" s="90"/>
      <c r="M81" s="90"/>
      <c r="N81" s="90"/>
      <c r="O81" s="90"/>
      <c r="P81" s="81"/>
      <c r="Q81" s="79"/>
      <c r="R81" s="79"/>
      <c r="W81" s="79"/>
      <c r="X81" s="79"/>
    </row>
    <row r="82" spans="1:24">
      <c r="A82" s="673"/>
      <c r="B82" s="465"/>
      <c r="C82" s="426"/>
      <c r="D82" s="426"/>
      <c r="E82" s="426"/>
      <c r="F82" s="101"/>
      <c r="G82" s="101"/>
      <c r="H82" s="90"/>
      <c r="I82" s="90"/>
      <c r="J82" s="90"/>
      <c r="K82" s="90"/>
      <c r="L82" s="90"/>
      <c r="M82" s="90"/>
      <c r="N82" s="90"/>
      <c r="O82" s="90"/>
      <c r="P82" s="81"/>
      <c r="Q82" s="79"/>
      <c r="R82" s="79"/>
      <c r="W82" s="79"/>
      <c r="X82" s="79"/>
    </row>
    <row r="83" spans="1:24" ht="31.5" customHeight="1">
      <c r="A83" s="673"/>
      <c r="B83" s="457">
        <v>19</v>
      </c>
      <c r="C83" s="454" t="s">
        <v>467</v>
      </c>
      <c r="D83" s="424">
        <v>3</v>
      </c>
      <c r="E83" s="424" t="s">
        <v>39</v>
      </c>
      <c r="F83" s="101" t="s">
        <v>470</v>
      </c>
      <c r="G83" s="101" t="s">
        <v>441</v>
      </c>
      <c r="H83" s="100">
        <v>0</v>
      </c>
      <c r="I83" s="100">
        <v>0</v>
      </c>
      <c r="J83" s="100">
        <v>0</v>
      </c>
      <c r="K83" s="100">
        <v>0</v>
      </c>
      <c r="L83" s="100">
        <v>39</v>
      </c>
      <c r="M83" s="100">
        <v>0</v>
      </c>
      <c r="N83" s="100">
        <v>0</v>
      </c>
      <c r="O83" s="100">
        <f>SUM(H83:N83)</f>
        <v>39</v>
      </c>
      <c r="P83" s="108">
        <f>O83*D83</f>
        <v>117</v>
      </c>
      <c r="Q83" s="79"/>
      <c r="R83" s="79"/>
      <c r="W83" s="79"/>
      <c r="X83" s="79"/>
    </row>
    <row r="84" spans="1:24">
      <c r="A84" s="673"/>
      <c r="B84" s="458"/>
      <c r="C84" s="455"/>
      <c r="D84" s="425"/>
      <c r="E84" s="425"/>
      <c r="F84" s="101"/>
      <c r="G84" s="101"/>
      <c r="H84" s="90"/>
      <c r="I84" s="90"/>
      <c r="J84" s="90"/>
      <c r="K84" s="90"/>
      <c r="L84" s="90"/>
      <c r="M84" s="90"/>
      <c r="N84" s="90"/>
      <c r="O84" s="90"/>
      <c r="P84" s="81"/>
      <c r="Q84" s="79"/>
      <c r="R84" s="79"/>
      <c r="W84" s="79"/>
      <c r="X84" s="79"/>
    </row>
    <row r="85" spans="1:24">
      <c r="A85" s="673"/>
      <c r="B85" s="458"/>
      <c r="C85" s="455"/>
      <c r="D85" s="425"/>
      <c r="E85" s="425"/>
      <c r="F85" s="101"/>
      <c r="G85" s="101"/>
      <c r="H85" s="90"/>
      <c r="I85" s="90"/>
      <c r="J85" s="90"/>
      <c r="K85" s="90"/>
      <c r="L85" s="90"/>
      <c r="M85" s="90"/>
      <c r="N85" s="90"/>
      <c r="O85" s="90"/>
      <c r="P85" s="81"/>
      <c r="Q85" s="79"/>
      <c r="R85" s="79"/>
      <c r="W85" s="79"/>
      <c r="X85" s="79"/>
    </row>
    <row r="86" spans="1:24">
      <c r="A86" s="673"/>
      <c r="B86" s="458"/>
      <c r="C86" s="455"/>
      <c r="D86" s="425"/>
      <c r="E86" s="425"/>
      <c r="F86" s="101"/>
      <c r="G86" s="101"/>
      <c r="H86" s="90"/>
      <c r="I86" s="90"/>
      <c r="J86" s="90"/>
      <c r="K86" s="90"/>
      <c r="L86" s="90"/>
      <c r="M86" s="90"/>
      <c r="N86" s="90"/>
      <c r="O86" s="90"/>
      <c r="P86" s="81"/>
      <c r="Q86" s="79"/>
      <c r="R86" s="79"/>
      <c r="W86" s="79"/>
      <c r="X86" s="79"/>
    </row>
    <row r="87" spans="1:24">
      <c r="A87" s="673"/>
      <c r="B87" s="458"/>
      <c r="C87" s="455"/>
      <c r="D87" s="425"/>
      <c r="E87" s="425"/>
      <c r="F87" s="101"/>
      <c r="G87" s="101"/>
      <c r="H87" s="90"/>
      <c r="I87" s="90"/>
      <c r="J87" s="90"/>
      <c r="K87" s="90"/>
      <c r="L87" s="90"/>
      <c r="M87" s="90"/>
      <c r="N87" s="90"/>
      <c r="O87" s="90"/>
      <c r="P87" s="81"/>
      <c r="Q87" s="79"/>
      <c r="R87" s="79"/>
      <c r="W87" s="79"/>
      <c r="X87" s="79"/>
    </row>
    <row r="88" spans="1:24">
      <c r="A88" s="673"/>
      <c r="B88" s="458"/>
      <c r="C88" s="455"/>
      <c r="D88" s="425"/>
      <c r="E88" s="425"/>
      <c r="F88" s="101"/>
      <c r="G88" s="101"/>
      <c r="H88" s="90"/>
      <c r="I88" s="90"/>
      <c r="J88" s="90"/>
      <c r="K88" s="90"/>
      <c r="L88" s="90"/>
      <c r="M88" s="90"/>
      <c r="N88" s="90"/>
      <c r="O88" s="90"/>
      <c r="P88" s="81"/>
      <c r="Q88" s="79"/>
      <c r="R88" s="79"/>
      <c r="W88" s="79"/>
      <c r="X88" s="79"/>
    </row>
    <row r="89" spans="1:24">
      <c r="A89" s="673"/>
      <c r="B89" s="458"/>
      <c r="C89" s="455"/>
      <c r="D89" s="425"/>
      <c r="E89" s="425"/>
      <c r="F89" s="101"/>
      <c r="G89" s="101"/>
      <c r="H89" s="90"/>
      <c r="I89" s="90"/>
      <c r="J89" s="90"/>
      <c r="K89" s="90"/>
      <c r="L89" s="90"/>
      <c r="M89" s="90"/>
      <c r="N89" s="90"/>
      <c r="O89" s="90"/>
      <c r="P89" s="81"/>
      <c r="Q89" s="79"/>
      <c r="R89" s="79"/>
      <c r="W89" s="79"/>
      <c r="X89" s="79"/>
    </row>
    <row r="90" spans="1:24">
      <c r="A90" s="673"/>
      <c r="B90" s="465"/>
      <c r="C90" s="456"/>
      <c r="D90" s="426"/>
      <c r="E90" s="426"/>
      <c r="F90" s="101"/>
      <c r="G90" s="101"/>
      <c r="H90" s="90"/>
      <c r="I90" s="90"/>
      <c r="J90" s="90"/>
      <c r="K90" s="90"/>
      <c r="L90" s="90"/>
      <c r="M90" s="90"/>
      <c r="N90" s="90"/>
      <c r="O90" s="90"/>
      <c r="P90" s="81"/>
      <c r="Q90" s="79"/>
      <c r="R90" s="79"/>
      <c r="W90" s="79"/>
      <c r="X90" s="79"/>
    </row>
    <row r="91" spans="1:24" ht="63" customHeight="1">
      <c r="A91" s="673"/>
      <c r="B91" s="104">
        <v>20</v>
      </c>
      <c r="C91" s="122" t="s">
        <v>473</v>
      </c>
      <c r="D91" s="104">
        <v>2</v>
      </c>
      <c r="E91" s="104" t="s">
        <v>39</v>
      </c>
      <c r="F91" s="101" t="s">
        <v>474</v>
      </c>
      <c r="G91" s="101" t="s">
        <v>475</v>
      </c>
      <c r="H91" s="100">
        <v>0</v>
      </c>
      <c r="I91" s="100">
        <v>0</v>
      </c>
      <c r="J91" s="100">
        <v>30</v>
      </c>
      <c r="K91" s="100">
        <v>0</v>
      </c>
      <c r="L91" s="100">
        <v>4</v>
      </c>
      <c r="M91" s="100">
        <v>0</v>
      </c>
      <c r="N91" s="100">
        <v>0</v>
      </c>
      <c r="O91" s="100">
        <f>SUM(H91:N91)</f>
        <v>34</v>
      </c>
      <c r="P91" s="108">
        <f>O91*D91</f>
        <v>68</v>
      </c>
      <c r="Q91" s="79"/>
      <c r="R91" s="79"/>
      <c r="W91" s="79"/>
      <c r="X91" s="79"/>
    </row>
    <row r="92" spans="1:24">
      <c r="A92" s="673"/>
      <c r="B92" s="424">
        <v>21</v>
      </c>
      <c r="C92" s="454" t="s">
        <v>467</v>
      </c>
      <c r="D92" s="424">
        <v>3</v>
      </c>
      <c r="E92" s="424" t="s">
        <v>39</v>
      </c>
      <c r="F92" s="101" t="s">
        <v>474</v>
      </c>
      <c r="G92" s="101" t="s">
        <v>477</v>
      </c>
      <c r="H92" s="100">
        <v>0</v>
      </c>
      <c r="I92" s="100">
        <v>0</v>
      </c>
      <c r="J92" s="100">
        <v>0</v>
      </c>
      <c r="K92" s="100">
        <v>0</v>
      </c>
      <c r="L92" s="100">
        <v>39</v>
      </c>
      <c r="M92" s="100">
        <v>0</v>
      </c>
      <c r="N92" s="100">
        <v>0</v>
      </c>
      <c r="O92" s="100">
        <f>SUM(H92:N92)</f>
        <v>39</v>
      </c>
      <c r="P92" s="108">
        <f>O92*D92</f>
        <v>117</v>
      </c>
      <c r="Q92" s="79"/>
      <c r="R92" s="79"/>
      <c r="W92" s="79"/>
      <c r="X92" s="79"/>
    </row>
    <row r="93" spans="1:24">
      <c r="A93" s="673"/>
      <c r="B93" s="425"/>
      <c r="C93" s="455"/>
      <c r="D93" s="425"/>
      <c r="E93" s="425"/>
      <c r="F93" s="101"/>
      <c r="G93" s="101"/>
      <c r="H93" s="90"/>
      <c r="I93" s="90"/>
      <c r="J93" s="90"/>
      <c r="K93" s="90"/>
      <c r="L93" s="90"/>
      <c r="M93" s="90"/>
      <c r="N93" s="90"/>
      <c r="O93" s="90"/>
      <c r="P93" s="81"/>
      <c r="Q93" s="79"/>
      <c r="R93" s="79"/>
      <c r="W93" s="79"/>
      <c r="X93" s="79"/>
    </row>
    <row r="94" spans="1:24">
      <c r="A94" s="673"/>
      <c r="B94" s="425"/>
      <c r="C94" s="455"/>
      <c r="D94" s="425"/>
      <c r="E94" s="425"/>
      <c r="F94" s="101"/>
      <c r="G94" s="101"/>
      <c r="H94" s="90"/>
      <c r="I94" s="90"/>
      <c r="J94" s="90"/>
      <c r="K94" s="90"/>
      <c r="L94" s="90"/>
      <c r="M94" s="90"/>
      <c r="N94" s="90"/>
      <c r="O94" s="90"/>
      <c r="P94" s="81"/>
      <c r="Q94" s="79"/>
      <c r="R94" s="79"/>
      <c r="W94" s="79"/>
      <c r="X94" s="79"/>
    </row>
    <row r="95" spans="1:24">
      <c r="A95" s="673"/>
      <c r="B95" s="425"/>
      <c r="C95" s="455"/>
      <c r="D95" s="425"/>
      <c r="E95" s="425"/>
      <c r="F95" s="101"/>
      <c r="G95" s="101"/>
      <c r="H95" s="90"/>
      <c r="I95" s="90"/>
      <c r="J95" s="90"/>
      <c r="K95" s="90"/>
      <c r="L95" s="90"/>
      <c r="M95" s="90"/>
      <c r="N95" s="90"/>
      <c r="O95" s="90"/>
      <c r="P95" s="81"/>
      <c r="Q95" s="79"/>
      <c r="R95" s="79"/>
      <c r="W95" s="79"/>
      <c r="X95" s="79"/>
    </row>
    <row r="96" spans="1:24">
      <c r="A96" s="673"/>
      <c r="B96" s="425"/>
      <c r="C96" s="455"/>
      <c r="D96" s="425"/>
      <c r="E96" s="425"/>
      <c r="F96" s="101"/>
      <c r="G96" s="101"/>
      <c r="H96" s="90"/>
      <c r="I96" s="90"/>
      <c r="J96" s="90"/>
      <c r="K96" s="90"/>
      <c r="L96" s="90"/>
      <c r="M96" s="90"/>
      <c r="N96" s="90"/>
      <c r="O96" s="90"/>
      <c r="P96" s="81"/>
      <c r="Q96" s="79"/>
      <c r="R96" s="79"/>
      <c r="W96" s="79"/>
      <c r="X96" s="79"/>
    </row>
    <row r="97" spans="1:24">
      <c r="A97" s="673"/>
      <c r="B97" s="425"/>
      <c r="C97" s="455"/>
      <c r="D97" s="425"/>
      <c r="E97" s="425"/>
      <c r="F97" s="101"/>
      <c r="G97" s="101"/>
      <c r="H97" s="90"/>
      <c r="I97" s="90"/>
      <c r="J97" s="90"/>
      <c r="K97" s="90"/>
      <c r="L97" s="90"/>
      <c r="M97" s="90"/>
      <c r="N97" s="90"/>
      <c r="O97" s="90"/>
      <c r="P97" s="81"/>
      <c r="Q97" s="79"/>
      <c r="R97" s="79"/>
      <c r="W97" s="79"/>
      <c r="X97" s="79"/>
    </row>
    <row r="98" spans="1:24">
      <c r="A98" s="673"/>
      <c r="B98" s="425"/>
      <c r="C98" s="455"/>
      <c r="D98" s="425"/>
      <c r="E98" s="425"/>
      <c r="F98" s="101"/>
      <c r="G98" s="101"/>
      <c r="H98" s="90"/>
      <c r="I98" s="90"/>
      <c r="J98" s="90"/>
      <c r="K98" s="90"/>
      <c r="L98" s="90"/>
      <c r="M98" s="90"/>
      <c r="N98" s="90"/>
      <c r="O98" s="90"/>
      <c r="P98" s="81"/>
      <c r="Q98" s="79"/>
      <c r="R98" s="79"/>
      <c r="W98" s="79"/>
      <c r="X98" s="79"/>
    </row>
    <row r="99" spans="1:24">
      <c r="A99" s="673"/>
      <c r="B99" s="425"/>
      <c r="C99" s="455"/>
      <c r="D99" s="425"/>
      <c r="E99" s="425"/>
      <c r="F99" s="101"/>
      <c r="G99" s="101"/>
      <c r="H99" s="90"/>
      <c r="I99" s="90"/>
      <c r="J99" s="90"/>
      <c r="K99" s="90"/>
      <c r="L99" s="90"/>
      <c r="M99" s="90"/>
      <c r="N99" s="90"/>
      <c r="O99" s="90"/>
      <c r="P99" s="81"/>
      <c r="Q99" s="79"/>
      <c r="R99" s="79"/>
      <c r="W99" s="79"/>
      <c r="X99" s="79"/>
    </row>
    <row r="100" spans="1:24">
      <c r="A100" s="673"/>
      <c r="B100" s="425"/>
      <c r="C100" s="455"/>
      <c r="D100" s="425"/>
      <c r="E100" s="425"/>
      <c r="F100" s="101"/>
      <c r="G100" s="101"/>
      <c r="H100" s="90"/>
      <c r="I100" s="90"/>
      <c r="J100" s="90"/>
      <c r="K100" s="90"/>
      <c r="L100" s="90"/>
      <c r="M100" s="90"/>
      <c r="N100" s="90"/>
      <c r="O100" s="90"/>
      <c r="P100" s="81"/>
      <c r="Q100" s="79"/>
      <c r="R100" s="79"/>
      <c r="W100" s="79"/>
      <c r="X100" s="79"/>
    </row>
    <row r="101" spans="1:24">
      <c r="A101" s="673"/>
      <c r="B101" s="426"/>
      <c r="C101" s="456"/>
      <c r="D101" s="426"/>
      <c r="E101" s="426"/>
      <c r="F101" s="101"/>
      <c r="G101" s="101"/>
      <c r="H101" s="90"/>
      <c r="I101" s="90"/>
      <c r="J101" s="90"/>
      <c r="K101" s="90"/>
      <c r="L101" s="90"/>
      <c r="M101" s="90"/>
      <c r="N101" s="90"/>
      <c r="O101" s="90"/>
      <c r="P101" s="81"/>
      <c r="Q101" s="79"/>
      <c r="R101" s="79"/>
      <c r="W101" s="79"/>
      <c r="X101" s="79"/>
    </row>
    <row r="102" spans="1:24" ht="33.75" customHeight="1">
      <c r="A102" s="673"/>
      <c r="B102" s="424">
        <v>22</v>
      </c>
      <c r="C102" s="675" t="s">
        <v>478</v>
      </c>
      <c r="D102" s="424">
        <v>1</v>
      </c>
      <c r="E102" s="424" t="s">
        <v>39</v>
      </c>
      <c r="F102" s="101" t="s">
        <v>459</v>
      </c>
      <c r="G102" s="101" t="s">
        <v>459</v>
      </c>
      <c r="H102" s="100">
        <v>4</v>
      </c>
      <c r="I102" s="100">
        <v>0</v>
      </c>
      <c r="J102" s="100">
        <v>16</v>
      </c>
      <c r="K102" s="100">
        <v>0</v>
      </c>
      <c r="L102" s="100">
        <v>0</v>
      </c>
      <c r="M102" s="100">
        <v>0</v>
      </c>
      <c r="N102" s="100">
        <v>0</v>
      </c>
      <c r="O102" s="100">
        <f>SUM(H102:N102)</f>
        <v>20</v>
      </c>
      <c r="P102" s="108">
        <f>D102*O102</f>
        <v>20</v>
      </c>
      <c r="Q102" s="79"/>
      <c r="R102" s="79"/>
      <c r="W102" s="79"/>
      <c r="X102" s="79"/>
    </row>
    <row r="103" spans="1:24">
      <c r="A103" s="673"/>
      <c r="B103" s="426"/>
      <c r="C103" s="677"/>
      <c r="D103" s="426"/>
      <c r="E103" s="426"/>
      <c r="F103" s="101"/>
      <c r="G103" s="101"/>
      <c r="H103" s="100"/>
      <c r="I103" s="100"/>
      <c r="J103" s="100"/>
      <c r="K103" s="100"/>
      <c r="L103" s="100"/>
      <c r="M103" s="100"/>
      <c r="N103" s="100"/>
      <c r="O103" s="100"/>
      <c r="P103" s="108"/>
      <c r="Q103" s="79"/>
      <c r="R103" s="79"/>
      <c r="W103" s="79"/>
      <c r="X103" s="79"/>
    </row>
    <row r="104" spans="1:24" ht="63" customHeight="1">
      <c r="A104" s="673"/>
      <c r="B104" s="104">
        <v>23</v>
      </c>
      <c r="C104" s="234" t="s">
        <v>467</v>
      </c>
      <c r="D104" s="104">
        <v>3</v>
      </c>
      <c r="E104" s="104" t="s">
        <v>39</v>
      </c>
      <c r="F104" s="101" t="s">
        <v>479</v>
      </c>
      <c r="G104" s="101" t="s">
        <v>480</v>
      </c>
      <c r="H104" s="100">
        <v>0</v>
      </c>
      <c r="I104" s="100">
        <v>0</v>
      </c>
      <c r="J104" s="100">
        <v>0</v>
      </c>
      <c r="K104" s="100">
        <v>0</v>
      </c>
      <c r="L104" s="100">
        <v>39</v>
      </c>
      <c r="M104" s="100">
        <v>0</v>
      </c>
      <c r="N104" s="100">
        <v>0</v>
      </c>
      <c r="O104" s="100">
        <f>SUM(H104:N104)</f>
        <v>39</v>
      </c>
      <c r="P104" s="108">
        <f>O104*D104</f>
        <v>117</v>
      </c>
      <c r="Q104" s="79"/>
      <c r="R104" s="79"/>
      <c r="W104" s="79"/>
      <c r="X104" s="79"/>
    </row>
    <row r="105" spans="1:24" ht="63" customHeight="1">
      <c r="A105" s="673"/>
      <c r="B105" s="85"/>
      <c r="C105" s="130" t="s">
        <v>442</v>
      </c>
      <c r="D105" s="106">
        <f>SUM(D46:D104)</f>
        <v>58</v>
      </c>
      <c r="E105" s="101"/>
      <c r="F105" s="101"/>
      <c r="G105" s="101"/>
      <c r="H105" s="106">
        <f t="shared" ref="H105:P105" si="6">SUM(H46:H104)</f>
        <v>4</v>
      </c>
      <c r="I105" s="106">
        <f t="shared" si="6"/>
        <v>0</v>
      </c>
      <c r="J105" s="106">
        <f t="shared" si="6"/>
        <v>301</v>
      </c>
      <c r="K105" s="106">
        <f t="shared" si="6"/>
        <v>0</v>
      </c>
      <c r="L105" s="106">
        <f t="shared" si="6"/>
        <v>173</v>
      </c>
      <c r="M105" s="106">
        <f t="shared" si="6"/>
        <v>0</v>
      </c>
      <c r="N105" s="106">
        <f t="shared" si="6"/>
        <v>43</v>
      </c>
      <c r="O105" s="106">
        <f t="shared" si="6"/>
        <v>521</v>
      </c>
      <c r="P105" s="135">
        <f t="shared" si="6"/>
        <v>4026</v>
      </c>
      <c r="Q105" s="79"/>
      <c r="R105" s="79"/>
      <c r="W105" s="79"/>
      <c r="X105" s="79"/>
    </row>
    <row r="106" spans="1:24" ht="78.75" customHeight="1">
      <c r="A106" s="674"/>
      <c r="B106" s="85"/>
      <c r="C106" s="130" t="s">
        <v>443</v>
      </c>
      <c r="D106" s="135">
        <f>D105+'Nov 24'!D98</f>
        <v>482</v>
      </c>
      <c r="E106" s="101"/>
      <c r="F106" s="101"/>
      <c r="G106" s="101"/>
      <c r="H106" s="135">
        <f>H105+'Nov 24'!H98</f>
        <v>253</v>
      </c>
      <c r="I106" s="135">
        <f>I105+'Nov 24'!I98</f>
        <v>25</v>
      </c>
      <c r="J106" s="135">
        <f>J105+'Nov 24'!J98</f>
        <v>3309</v>
      </c>
      <c r="K106" s="135">
        <f>K105+'Nov 24'!K98</f>
        <v>30</v>
      </c>
      <c r="L106" s="135">
        <f>L105+'Nov 24'!L98</f>
        <v>560</v>
      </c>
      <c r="M106" s="135">
        <f>M105+'Nov 24'!M98</f>
        <v>0</v>
      </c>
      <c r="N106" s="135">
        <f>N105+'Nov 24'!N98</f>
        <v>68</v>
      </c>
      <c r="O106" s="135">
        <f>O105+'Nov 24'!O98</f>
        <v>4245</v>
      </c>
      <c r="P106" s="135">
        <f>P105+'Nov 24'!P98</f>
        <v>39222</v>
      </c>
      <c r="Q106" s="79"/>
      <c r="R106" s="79"/>
      <c r="W106" s="79"/>
      <c r="X106" s="79"/>
    </row>
    <row r="107" spans="1:24">
      <c r="A107" s="411" t="s">
        <v>20</v>
      </c>
      <c r="B107" s="85"/>
      <c r="C107" s="235"/>
      <c r="D107" s="117">
        <v>0</v>
      </c>
      <c r="E107" s="100"/>
      <c r="F107" s="101"/>
      <c r="G107" s="101"/>
      <c r="H107" s="101">
        <v>0</v>
      </c>
      <c r="I107" s="101">
        <v>0</v>
      </c>
      <c r="J107" s="101">
        <v>0</v>
      </c>
      <c r="K107" s="101">
        <v>0</v>
      </c>
      <c r="L107" s="101">
        <v>0</v>
      </c>
      <c r="M107" s="101">
        <v>0</v>
      </c>
      <c r="N107" s="101">
        <v>0</v>
      </c>
      <c r="O107" s="101">
        <v>0</v>
      </c>
      <c r="P107" s="101">
        <v>0</v>
      </c>
      <c r="Q107" s="79"/>
      <c r="R107" s="79"/>
      <c r="W107" s="79"/>
      <c r="X107" s="79"/>
    </row>
    <row r="108" spans="1:24" ht="30">
      <c r="A108" s="412"/>
      <c r="B108" s="85"/>
      <c r="C108" s="130" t="s">
        <v>442</v>
      </c>
      <c r="D108" s="102">
        <f>SUM(D107)</f>
        <v>0</v>
      </c>
      <c r="E108" s="106"/>
      <c r="F108" s="106"/>
      <c r="G108" s="106"/>
      <c r="H108" s="102">
        <f>H107</f>
        <v>0</v>
      </c>
      <c r="I108" s="102">
        <f t="shared" ref="I108:P108" si="7">I107</f>
        <v>0</v>
      </c>
      <c r="J108" s="102">
        <f t="shared" si="7"/>
        <v>0</v>
      </c>
      <c r="K108" s="102">
        <f t="shared" si="7"/>
        <v>0</v>
      </c>
      <c r="L108" s="102">
        <f t="shared" si="7"/>
        <v>0</v>
      </c>
      <c r="M108" s="102">
        <f t="shared" si="7"/>
        <v>0</v>
      </c>
      <c r="N108" s="102">
        <f t="shared" si="7"/>
        <v>0</v>
      </c>
      <c r="O108" s="102">
        <f t="shared" si="7"/>
        <v>0</v>
      </c>
      <c r="P108" s="107">
        <f t="shared" si="7"/>
        <v>0</v>
      </c>
      <c r="Q108" s="79"/>
      <c r="R108" s="79"/>
      <c r="W108" s="79"/>
      <c r="X108" s="79"/>
    </row>
    <row r="109" spans="1:24" ht="30">
      <c r="A109" s="413"/>
      <c r="B109" s="85"/>
      <c r="C109" s="130" t="s">
        <v>443</v>
      </c>
      <c r="D109" s="102">
        <f>D108+'Nov 24'!D101</f>
        <v>0</v>
      </c>
      <c r="E109" s="102"/>
      <c r="F109" s="106"/>
      <c r="G109" s="106"/>
      <c r="H109" s="102">
        <f>H108+'Nov 24'!H101</f>
        <v>0</v>
      </c>
      <c r="I109" s="102">
        <f>I108+'Nov 24'!I101</f>
        <v>0</v>
      </c>
      <c r="J109" s="102">
        <f>J108+'Nov 24'!J101</f>
        <v>0</v>
      </c>
      <c r="K109" s="102">
        <f>K108+'Nov 24'!K101</f>
        <v>0</v>
      </c>
      <c r="L109" s="102">
        <f>L108+'Nov 24'!L101</f>
        <v>0</v>
      </c>
      <c r="M109" s="102">
        <f>M108+'Nov 24'!M101</f>
        <v>0</v>
      </c>
      <c r="N109" s="102">
        <f>N108+'Nov 24'!N101</f>
        <v>0</v>
      </c>
      <c r="O109" s="102">
        <f>O108+'Nov 24'!O101</f>
        <v>0</v>
      </c>
      <c r="P109" s="107">
        <f>P108+'Nov 24'!P101</f>
        <v>0</v>
      </c>
      <c r="Q109" s="79"/>
      <c r="R109" s="79"/>
      <c r="W109" s="79"/>
      <c r="X109" s="79"/>
    </row>
    <row r="110" spans="1:24" ht="21.75" customHeight="1">
      <c r="A110" s="436" t="s">
        <v>21</v>
      </c>
      <c r="B110" s="437"/>
      <c r="C110" s="437"/>
      <c r="D110" s="437"/>
      <c r="E110" s="437"/>
      <c r="F110" s="437"/>
      <c r="G110" s="437"/>
      <c r="H110" s="437"/>
      <c r="I110" s="437"/>
      <c r="J110" s="437"/>
      <c r="K110" s="437"/>
      <c r="L110" s="437"/>
      <c r="M110" s="437"/>
      <c r="N110" s="437"/>
      <c r="O110" s="437"/>
      <c r="P110" s="438"/>
      <c r="Q110" s="79"/>
      <c r="R110" s="79"/>
      <c r="W110" s="79"/>
      <c r="X110" s="79"/>
    </row>
    <row r="111" spans="1:24" ht="36" customHeight="1">
      <c r="A111" s="436" t="s">
        <v>192</v>
      </c>
      <c r="B111" s="437"/>
      <c r="C111" s="437"/>
      <c r="D111" s="437"/>
      <c r="E111" s="437"/>
      <c r="F111" s="437"/>
      <c r="G111" s="437"/>
      <c r="H111" s="437"/>
      <c r="I111" s="437"/>
      <c r="J111" s="437"/>
      <c r="K111" s="437"/>
      <c r="L111" s="437"/>
      <c r="M111" s="437"/>
      <c r="N111" s="437"/>
      <c r="O111" s="437"/>
      <c r="P111" s="438"/>
      <c r="Q111" s="79"/>
      <c r="R111" s="79"/>
      <c r="W111" s="79"/>
      <c r="X111" s="79"/>
    </row>
    <row r="112" spans="1:24">
      <c r="A112" s="124"/>
      <c r="B112" s="95"/>
      <c r="C112" s="247"/>
      <c r="D112" s="97"/>
      <c r="E112" s="97"/>
      <c r="F112" s="84"/>
      <c r="G112" s="84"/>
      <c r="H112" s="84"/>
      <c r="I112" s="84"/>
      <c r="J112" s="95"/>
      <c r="K112" s="84"/>
      <c r="L112" s="84"/>
      <c r="M112" s="84"/>
      <c r="N112" s="84"/>
      <c r="O112" s="97"/>
      <c r="P112" s="84"/>
      <c r="Q112" s="79"/>
      <c r="R112" s="79"/>
      <c r="W112" s="79"/>
      <c r="X112" s="79"/>
    </row>
    <row r="113" spans="1:24">
      <c r="A113" s="124"/>
      <c r="B113" s="95"/>
      <c r="C113" s="247"/>
      <c r="D113" s="97"/>
      <c r="E113" s="97"/>
      <c r="F113" s="84"/>
      <c r="G113" s="84"/>
      <c r="H113" s="84"/>
      <c r="I113" s="84"/>
      <c r="J113" s="95"/>
      <c r="K113" s="84"/>
      <c r="L113" s="84"/>
      <c r="M113" s="84"/>
      <c r="N113" s="84"/>
      <c r="O113" s="97"/>
      <c r="P113" s="84"/>
      <c r="Q113" s="79"/>
      <c r="R113" s="79"/>
      <c r="W113" s="79"/>
      <c r="X113" s="79"/>
    </row>
    <row r="114" spans="1:24">
      <c r="A114" s="421" t="s">
        <v>18</v>
      </c>
      <c r="B114" s="422" t="s">
        <v>191</v>
      </c>
      <c r="C114" s="422"/>
      <c r="D114" s="422"/>
      <c r="E114" s="422"/>
      <c r="F114" s="422"/>
      <c r="G114" s="422"/>
      <c r="H114" s="422"/>
      <c r="I114" s="422"/>
      <c r="J114" s="422"/>
      <c r="K114" s="422"/>
      <c r="L114" s="422"/>
      <c r="M114" s="422"/>
      <c r="N114" s="118"/>
      <c r="O114" s="119"/>
      <c r="P114" s="118"/>
      <c r="Q114" s="422" t="s">
        <v>13</v>
      </c>
      <c r="R114" s="422"/>
      <c r="S114" s="422"/>
      <c r="T114" s="422"/>
      <c r="U114" s="422"/>
      <c r="V114" s="422"/>
      <c r="W114" s="422"/>
      <c r="X114" s="422"/>
    </row>
    <row r="115" spans="1:24">
      <c r="A115" s="421"/>
      <c r="B115" s="422" t="s">
        <v>10</v>
      </c>
      <c r="C115" s="422"/>
      <c r="D115" s="422"/>
      <c r="E115" s="422"/>
      <c r="F115" s="422" t="s">
        <v>11</v>
      </c>
      <c r="G115" s="422"/>
      <c r="H115" s="422"/>
      <c r="I115" s="422" t="s">
        <v>12</v>
      </c>
      <c r="J115" s="422"/>
      <c r="K115" s="422"/>
      <c r="L115" s="422"/>
      <c r="M115" s="422"/>
      <c r="N115" s="422"/>
      <c r="O115" s="422"/>
      <c r="P115" s="98"/>
      <c r="Q115" s="422"/>
      <c r="R115" s="422"/>
      <c r="S115" s="422"/>
      <c r="T115" s="422"/>
      <c r="U115" s="422"/>
      <c r="V115" s="422"/>
      <c r="W115" s="422"/>
      <c r="X115" s="422"/>
    </row>
    <row r="116" spans="1:24">
      <c r="A116" s="421"/>
      <c r="B116" s="422"/>
      <c r="C116" s="422"/>
      <c r="D116" s="422"/>
      <c r="E116" s="422"/>
      <c r="F116" s="422"/>
      <c r="G116" s="422"/>
      <c r="H116" s="422"/>
      <c r="I116" s="422"/>
      <c r="J116" s="422"/>
      <c r="K116" s="422"/>
      <c r="L116" s="422"/>
      <c r="M116" s="422"/>
      <c r="N116" s="422"/>
      <c r="O116" s="422"/>
      <c r="P116" s="98"/>
      <c r="Q116" s="422"/>
      <c r="R116" s="422"/>
      <c r="S116" s="422"/>
      <c r="T116" s="422"/>
      <c r="U116" s="422"/>
      <c r="V116" s="422"/>
      <c r="W116" s="422"/>
      <c r="X116" s="422"/>
    </row>
    <row r="117" spans="1:24">
      <c r="A117" s="125">
        <v>1</v>
      </c>
      <c r="B117" s="423">
        <v>2</v>
      </c>
      <c r="C117" s="423"/>
      <c r="D117" s="423"/>
      <c r="E117" s="423"/>
      <c r="F117" s="423">
        <v>3</v>
      </c>
      <c r="G117" s="423"/>
      <c r="H117" s="423"/>
      <c r="I117" s="423">
        <v>4</v>
      </c>
      <c r="J117" s="423"/>
      <c r="K117" s="423"/>
      <c r="L117" s="423"/>
      <c r="M117" s="423"/>
      <c r="N117" s="423"/>
      <c r="O117" s="423"/>
      <c r="P117" s="99"/>
      <c r="Q117" s="422"/>
      <c r="R117" s="422"/>
      <c r="S117" s="422"/>
      <c r="T117" s="422"/>
      <c r="U117" s="422"/>
      <c r="V117" s="422"/>
      <c r="W117" s="422"/>
      <c r="X117" s="422"/>
    </row>
    <row r="118" spans="1:24">
      <c r="A118" s="273">
        <v>1</v>
      </c>
      <c r="B118" s="442" t="s">
        <v>472</v>
      </c>
      <c r="C118" s="442"/>
      <c r="D118" s="442"/>
      <c r="E118" s="442"/>
      <c r="F118" s="95"/>
      <c r="G118" s="415"/>
      <c r="H118" s="416"/>
      <c r="I118" s="444" t="s">
        <v>488</v>
      </c>
      <c r="J118" s="444"/>
      <c r="K118" s="444"/>
      <c r="L118" s="444"/>
      <c r="M118" s="444"/>
      <c r="N118" s="444"/>
      <c r="O118" s="444"/>
      <c r="P118" s="444"/>
      <c r="Q118" s="418"/>
      <c r="R118" s="418"/>
      <c r="S118" s="418"/>
      <c r="T118" s="418"/>
      <c r="U118" s="418"/>
      <c r="V118" s="418"/>
      <c r="W118" s="418"/>
      <c r="X118" s="418"/>
    </row>
    <row r="119" spans="1:24">
      <c r="A119" s="270">
        <v>2</v>
      </c>
      <c r="B119" s="680" t="s">
        <v>476</v>
      </c>
      <c r="C119" s="680"/>
      <c r="D119" s="680"/>
      <c r="E119" s="680"/>
      <c r="F119" s="83"/>
      <c r="G119" s="420"/>
      <c r="H119" s="420"/>
      <c r="I119" s="680" t="s">
        <v>492</v>
      </c>
      <c r="J119" s="680"/>
      <c r="K119" s="680"/>
      <c r="L119" s="680"/>
      <c r="M119" s="680"/>
      <c r="N119" s="680"/>
      <c r="O119" s="680"/>
      <c r="P119" s="680"/>
      <c r="Q119" s="418"/>
      <c r="R119" s="418"/>
      <c r="S119" s="418"/>
      <c r="T119" s="418"/>
      <c r="U119" s="418"/>
      <c r="V119" s="418"/>
      <c r="W119" s="418"/>
      <c r="X119" s="418"/>
    </row>
    <row r="120" spans="1:24">
      <c r="A120" s="126"/>
      <c r="B120" s="417"/>
      <c r="C120" s="417"/>
      <c r="D120" s="417"/>
      <c r="E120" s="417"/>
      <c r="F120" s="96"/>
      <c r="G120" s="420"/>
      <c r="H120" s="420"/>
      <c r="I120" s="420"/>
      <c r="J120" s="420"/>
      <c r="K120" s="420"/>
      <c r="L120" s="420"/>
      <c r="M120" s="420"/>
      <c r="N120" s="420"/>
      <c r="O120" s="420"/>
      <c r="P120" s="420"/>
      <c r="Q120" s="418"/>
      <c r="R120" s="418"/>
      <c r="S120" s="418"/>
      <c r="T120" s="418"/>
      <c r="U120" s="418"/>
      <c r="V120" s="418"/>
      <c r="W120" s="418"/>
      <c r="X120" s="418"/>
    </row>
    <row r="121" spans="1:24">
      <c r="A121" s="272" t="s">
        <v>489</v>
      </c>
      <c r="B121" s="249"/>
      <c r="C121" s="249"/>
      <c r="D121" s="249"/>
      <c r="E121" s="249"/>
      <c r="F121" s="243"/>
      <c r="G121" s="244"/>
      <c r="H121" s="244"/>
      <c r="I121" s="244"/>
      <c r="J121" s="244"/>
      <c r="K121" s="244"/>
      <c r="L121" s="244"/>
      <c r="M121" s="244"/>
      <c r="N121" s="244"/>
      <c r="O121" s="244"/>
      <c r="P121" s="244"/>
      <c r="Q121" s="271"/>
      <c r="R121" s="271"/>
      <c r="S121" s="271"/>
      <c r="T121" s="271"/>
      <c r="U121" s="275"/>
      <c r="V121" s="275"/>
      <c r="W121" s="283"/>
      <c r="X121" s="283"/>
    </row>
    <row r="122" spans="1:24">
      <c r="A122" s="166" t="s">
        <v>487</v>
      </c>
    </row>
    <row r="124" spans="1:24">
      <c r="Q124" s="242"/>
      <c r="R124" s="242"/>
      <c r="S124" s="237"/>
      <c r="T124" s="88"/>
      <c r="U124" s="164"/>
      <c r="V124" s="164"/>
      <c r="W124" s="88"/>
      <c r="X124" s="88"/>
    </row>
    <row r="125" spans="1:24">
      <c r="Q125" s="242"/>
      <c r="R125" s="242"/>
      <c r="S125" s="237"/>
      <c r="T125" s="88"/>
      <c r="U125" s="164"/>
      <c r="V125" s="164"/>
      <c r="W125" s="123"/>
      <c r="X125" s="88"/>
    </row>
    <row r="126" spans="1:24">
      <c r="Q126" s="242"/>
      <c r="R126" s="284"/>
      <c r="S126" s="94"/>
      <c r="T126" s="94"/>
      <c r="U126" s="164"/>
      <c r="V126" s="164"/>
      <c r="W126" s="88"/>
      <c r="X126" s="88"/>
    </row>
    <row r="127" spans="1:24">
      <c r="Q127" s="242"/>
      <c r="R127" s="242"/>
      <c r="S127" s="237"/>
      <c r="T127" s="94"/>
      <c r="U127" s="164"/>
      <c r="V127" s="164"/>
      <c r="W127" s="88"/>
      <c r="X127" s="88"/>
    </row>
    <row r="128" spans="1:24">
      <c r="Q128" s="284"/>
      <c r="R128" s="284"/>
      <c r="S128" s="94"/>
      <c r="T128" s="94"/>
      <c r="U128" s="164"/>
      <c r="V128" s="164"/>
      <c r="W128" s="88"/>
      <c r="X128" s="88"/>
    </row>
    <row r="129" spans="17:24">
      <c r="Q129" s="242"/>
      <c r="R129" s="284"/>
      <c r="S129" s="94"/>
      <c r="T129" s="94"/>
      <c r="U129" s="164"/>
      <c r="V129" s="164"/>
      <c r="W129" s="88"/>
      <c r="X129" s="88"/>
    </row>
    <row r="130" spans="17:24">
      <c r="Q130" s="239"/>
      <c r="R130" s="242"/>
      <c r="S130" s="238"/>
      <c r="T130" s="94"/>
      <c r="U130" s="164"/>
      <c r="V130" s="164"/>
      <c r="W130" s="88"/>
      <c r="X130" s="88"/>
    </row>
    <row r="131" spans="17:24">
      <c r="Q131" s="242"/>
      <c r="R131" s="242"/>
      <c r="S131" s="238"/>
      <c r="T131" s="94"/>
      <c r="U131" s="165"/>
      <c r="V131" s="164"/>
      <c r="W131" s="88"/>
      <c r="X131" s="88"/>
    </row>
    <row r="132" spans="17:24">
      <c r="U132" s="164"/>
      <c r="V132" s="164"/>
      <c r="W132" s="88"/>
      <c r="X132" s="88"/>
    </row>
    <row r="133" spans="17:24">
      <c r="U133" s="164"/>
      <c r="V133" s="164"/>
      <c r="W133" s="88"/>
      <c r="X133" s="88"/>
    </row>
    <row r="134" spans="17:24">
      <c r="U134" s="165"/>
      <c r="V134" s="164"/>
      <c r="W134" s="88"/>
      <c r="X134" s="88"/>
    </row>
    <row r="135" spans="17:24">
      <c r="U135" s="164"/>
      <c r="V135" s="165"/>
      <c r="W135" s="88"/>
      <c r="X135" s="88"/>
    </row>
    <row r="136" spans="17:24">
      <c r="U136" s="165"/>
      <c r="V136" s="164"/>
      <c r="W136" s="88"/>
      <c r="X136" s="88"/>
    </row>
    <row r="138" spans="17:24">
      <c r="U138" s="165"/>
      <c r="V138" s="165"/>
      <c r="W138" s="88"/>
      <c r="X138" s="88"/>
    </row>
    <row r="139" spans="17:24">
      <c r="U139" s="165"/>
      <c r="V139" s="165"/>
      <c r="W139" s="88"/>
      <c r="X139" s="88"/>
    </row>
    <row r="140" spans="17:24">
      <c r="U140" s="164"/>
      <c r="V140" s="165"/>
      <c r="W140" s="123"/>
      <c r="X140" s="88"/>
    </row>
    <row r="141" spans="17:24">
      <c r="U141" s="164"/>
      <c r="V141" s="164"/>
      <c r="W141" s="123"/>
      <c r="X141" s="88"/>
    </row>
    <row r="142" spans="17:24">
      <c r="U142" s="164"/>
      <c r="V142" s="164"/>
      <c r="W142" s="88"/>
      <c r="X142" s="88"/>
    </row>
    <row r="143" spans="17:24">
      <c r="U143" s="164"/>
      <c r="V143" s="164"/>
      <c r="W143" s="88"/>
      <c r="X143" s="88"/>
    </row>
    <row r="145" spans="21:24">
      <c r="U145" s="164"/>
      <c r="V145" s="164"/>
      <c r="W145" s="88"/>
      <c r="X145" s="88"/>
    </row>
    <row r="147" spans="21:24">
      <c r="U147" s="164"/>
      <c r="V147" s="165"/>
      <c r="W147" s="88"/>
      <c r="X147" s="88"/>
    </row>
    <row r="148" spans="21:24">
      <c r="U148" s="165"/>
      <c r="V148" s="165"/>
      <c r="W148" s="88"/>
      <c r="X148" s="88"/>
    </row>
    <row r="149" spans="21:24">
      <c r="U149" s="164"/>
      <c r="V149" s="165"/>
      <c r="W149" s="123"/>
      <c r="X149" s="88"/>
    </row>
    <row r="150" spans="21:24">
      <c r="U150" s="164"/>
      <c r="V150" s="165"/>
      <c r="W150" s="88"/>
      <c r="X150" s="88"/>
    </row>
    <row r="151" spans="21:24">
      <c r="U151" s="165"/>
      <c r="V151" s="165"/>
      <c r="W151" s="88"/>
      <c r="X151" s="88"/>
    </row>
    <row r="152" spans="21:24">
      <c r="U152" s="164"/>
      <c r="V152" s="165"/>
      <c r="W152" s="123"/>
    </row>
    <row r="153" spans="21:24">
      <c r="U153" s="164"/>
      <c r="V153" s="165"/>
      <c r="W153" s="123"/>
      <c r="X153" s="88"/>
    </row>
    <row r="154" spans="21:24">
      <c r="U154" s="164"/>
      <c r="V154" s="165"/>
      <c r="W154" s="123"/>
      <c r="X154" s="88"/>
    </row>
    <row r="155" spans="21:24">
      <c r="U155" s="164"/>
      <c r="V155" s="165"/>
      <c r="W155" s="123"/>
      <c r="X155" s="88"/>
    </row>
    <row r="156" spans="21:24">
      <c r="U156" s="165"/>
      <c r="V156" s="165"/>
      <c r="W156" s="123"/>
      <c r="X156" s="88"/>
    </row>
    <row r="157" spans="21:24">
      <c r="U157" s="165"/>
      <c r="V157" s="165"/>
      <c r="W157" s="123"/>
      <c r="X157" s="88"/>
    </row>
    <row r="158" spans="21:24">
      <c r="U158" s="164"/>
      <c r="V158" s="165"/>
      <c r="W158" s="123"/>
      <c r="X158" s="88"/>
    </row>
    <row r="159" spans="21:24">
      <c r="U159" s="164"/>
      <c r="V159" s="165"/>
      <c r="W159" s="123"/>
      <c r="X159" s="88"/>
    </row>
    <row r="160" spans="21:24">
      <c r="U160" s="165"/>
      <c r="V160" s="165"/>
      <c r="W160" s="123"/>
      <c r="X160" s="88"/>
    </row>
    <row r="161" spans="21:24">
      <c r="U161" s="238"/>
      <c r="V161" s="238"/>
      <c r="W161" s="240"/>
      <c r="X161" s="241"/>
    </row>
    <row r="163" spans="21:24">
      <c r="U163" s="80"/>
      <c r="V163" s="238"/>
      <c r="W163" s="240"/>
      <c r="X163" s="241"/>
    </row>
    <row r="164" spans="21:24">
      <c r="U164" s="80"/>
      <c r="V164" s="238"/>
      <c r="W164" s="240"/>
      <c r="X164" s="241"/>
    </row>
    <row r="165" spans="21:24">
      <c r="U165" s="80"/>
      <c r="V165" s="238"/>
      <c r="W165" s="240"/>
      <c r="X165" s="240"/>
    </row>
    <row r="166" spans="21:24">
      <c r="U166" s="80"/>
      <c r="V166" s="238"/>
      <c r="W166" s="240"/>
      <c r="X166" s="240"/>
    </row>
    <row r="167" spans="21:24">
      <c r="U167" s="80"/>
      <c r="V167" s="238"/>
      <c r="W167" s="240"/>
      <c r="X167" s="240"/>
    </row>
    <row r="168" spans="21:24">
      <c r="U168" s="80"/>
      <c r="V168" s="238"/>
      <c r="W168" s="240"/>
      <c r="X168" s="240"/>
    </row>
    <row r="169" spans="21:24">
      <c r="U169" s="80"/>
      <c r="V169" s="238"/>
      <c r="W169" s="240"/>
      <c r="X169" s="241"/>
    </row>
    <row r="170" spans="21:24">
      <c r="U170" s="238"/>
      <c r="V170" s="238"/>
      <c r="W170" s="240"/>
      <c r="X170" s="241"/>
    </row>
    <row r="171" spans="21:24">
      <c r="U171" s="80"/>
      <c r="V171" s="238"/>
      <c r="W171" s="240"/>
      <c r="X171" s="241"/>
    </row>
    <row r="172" spans="21:24">
      <c r="U172" s="238"/>
      <c r="V172" s="238"/>
      <c r="W172" s="240"/>
      <c r="X172" s="240"/>
    </row>
    <row r="173" spans="21:24">
      <c r="U173" s="80"/>
      <c r="V173" s="238"/>
      <c r="W173" s="240"/>
      <c r="X173" s="241"/>
    </row>
    <row r="174" spans="21:24">
      <c r="U174" s="80"/>
      <c r="V174" s="238"/>
      <c r="W174" s="240"/>
      <c r="X174" s="240"/>
    </row>
    <row r="175" spans="21:24">
      <c r="U175" s="150"/>
      <c r="V175" s="238"/>
      <c r="W175" s="240"/>
      <c r="X175" s="240"/>
    </row>
    <row r="176" spans="21:24">
      <c r="U176" s="80"/>
      <c r="V176" s="238"/>
      <c r="W176" s="240"/>
      <c r="X176" s="240"/>
    </row>
    <row r="177" spans="21:24">
      <c r="U177" s="238"/>
      <c r="V177" s="238"/>
      <c r="W177" s="240"/>
      <c r="X177" s="240"/>
    </row>
    <row r="178" spans="21:24">
      <c r="U178" s="80"/>
      <c r="V178" s="238"/>
      <c r="W178" s="240"/>
      <c r="X178" s="240"/>
    </row>
    <row r="179" spans="21:24">
      <c r="U179" s="238"/>
      <c r="V179" s="238"/>
      <c r="W179" s="240"/>
      <c r="X179" s="241"/>
    </row>
    <row r="180" spans="21:24">
      <c r="U180" s="238"/>
      <c r="V180" s="238"/>
      <c r="W180" s="240"/>
      <c r="X180" s="241"/>
    </row>
    <row r="181" spans="21:24">
      <c r="U181" s="276"/>
      <c r="V181" s="281"/>
      <c r="W181" s="244"/>
      <c r="X181" s="244"/>
    </row>
    <row r="182" spans="21:24">
      <c r="U182" s="277"/>
      <c r="V182" s="282"/>
      <c r="W182" s="245"/>
      <c r="X182" s="245"/>
    </row>
    <row r="183" spans="21:24">
      <c r="U183" s="278"/>
      <c r="V183" s="282"/>
      <c r="W183" s="245"/>
      <c r="X183" s="245"/>
    </row>
    <row r="184" spans="21:24">
      <c r="U184" s="150"/>
      <c r="V184" s="150"/>
      <c r="W184" s="237"/>
      <c r="X184" s="94"/>
    </row>
    <row r="185" spans="21:24">
      <c r="U185" s="164"/>
      <c r="V185" s="164"/>
      <c r="W185" s="88"/>
      <c r="X185" s="88"/>
    </row>
    <row r="186" spans="21:24">
      <c r="U186" s="143"/>
      <c r="V186" s="150"/>
      <c r="W186" s="94"/>
      <c r="X186" s="94"/>
    </row>
    <row r="187" spans="21:24">
      <c r="U187" s="164"/>
      <c r="V187" s="165"/>
      <c r="W187" s="88"/>
      <c r="X187" s="88"/>
    </row>
    <row r="188" spans="21:24">
      <c r="U188" s="164"/>
      <c r="V188" s="165"/>
      <c r="W188" s="123"/>
      <c r="X188" s="88"/>
    </row>
    <row r="189" spans="21:24">
      <c r="U189" s="164"/>
      <c r="V189" s="164"/>
      <c r="W189" s="123"/>
      <c r="X189" s="88"/>
    </row>
    <row r="190" spans="21:24">
      <c r="V190" s="150"/>
      <c r="W190" s="94"/>
      <c r="X190" s="94"/>
    </row>
    <row r="191" spans="21:24">
      <c r="U191" s="164"/>
      <c r="V191" s="164"/>
      <c r="W191" s="88"/>
      <c r="X191" s="88"/>
    </row>
    <row r="192" spans="21:24">
      <c r="U192" s="279"/>
      <c r="V192" s="150"/>
      <c r="W192" s="94"/>
      <c r="X192" s="94"/>
    </row>
    <row r="193" spans="21:24">
      <c r="U193" s="279"/>
      <c r="V193" s="150"/>
      <c r="W193" s="94"/>
      <c r="X193" s="94"/>
    </row>
    <row r="194" spans="21:24">
      <c r="U194" s="279"/>
      <c r="V194" s="150"/>
      <c r="W194" s="94"/>
      <c r="X194" s="94"/>
    </row>
    <row r="196" spans="21:24">
      <c r="U196" s="164"/>
      <c r="V196" s="164"/>
      <c r="W196" s="123"/>
      <c r="X196" s="123"/>
    </row>
    <row r="197" spans="21:24">
      <c r="U197" s="164"/>
      <c r="V197" s="164"/>
      <c r="W197" s="123"/>
      <c r="X197" s="88"/>
    </row>
    <row r="198" spans="21:24">
      <c r="U198" s="164"/>
      <c r="V198" s="164"/>
      <c r="W198" s="88"/>
      <c r="X198" s="88"/>
    </row>
    <row r="199" spans="21:24">
      <c r="U199" s="164"/>
      <c r="V199" s="164"/>
      <c r="W199" s="88"/>
      <c r="X199" s="88"/>
    </row>
    <row r="200" spans="21:24">
      <c r="U200" s="164"/>
      <c r="V200" s="164"/>
      <c r="W200" s="88"/>
      <c r="X200" s="88"/>
    </row>
    <row r="201" spans="21:24">
      <c r="U201" s="164"/>
      <c r="V201" s="164"/>
      <c r="W201" s="88"/>
      <c r="X201" s="88"/>
    </row>
    <row r="202" spans="21:24">
      <c r="U202" s="164"/>
      <c r="V202" s="164"/>
      <c r="W202" s="88"/>
      <c r="X202" s="88"/>
    </row>
    <row r="203" spans="21:24">
      <c r="U203" s="165"/>
      <c r="V203" s="164"/>
      <c r="W203" s="88"/>
      <c r="X203" s="88"/>
    </row>
    <row r="204" spans="21:24">
      <c r="U204" s="164"/>
      <c r="V204" s="164"/>
      <c r="W204" s="88"/>
      <c r="X204" s="88"/>
    </row>
    <row r="205" spans="21:24">
      <c r="U205" s="164"/>
      <c r="V205" s="164"/>
      <c r="W205" s="88"/>
      <c r="X205" s="88"/>
    </row>
    <row r="206" spans="21:24">
      <c r="U206" s="165"/>
      <c r="V206" s="164"/>
      <c r="W206" s="88"/>
      <c r="X206" s="88"/>
    </row>
    <row r="207" spans="21:24">
      <c r="U207" s="164"/>
      <c r="V207" s="165"/>
      <c r="W207" s="88"/>
      <c r="X207" s="88"/>
    </row>
    <row r="208" spans="21:24">
      <c r="U208" s="165"/>
      <c r="V208" s="164"/>
      <c r="W208" s="88"/>
      <c r="X208" s="88"/>
    </row>
    <row r="209" spans="21:24">
      <c r="U209" s="165"/>
      <c r="V209" s="165"/>
      <c r="W209" s="88"/>
      <c r="X209" s="88"/>
    </row>
    <row r="210" spans="21:24">
      <c r="U210" s="165"/>
      <c r="V210" s="165"/>
      <c r="W210" s="88"/>
      <c r="X210" s="88"/>
    </row>
    <row r="211" spans="21:24">
      <c r="U211" s="165"/>
      <c r="V211" s="165"/>
      <c r="W211" s="88"/>
      <c r="X211" s="88"/>
    </row>
    <row r="212" spans="21:24">
      <c r="U212" s="164"/>
      <c r="V212" s="165"/>
      <c r="W212" s="123"/>
      <c r="X212" s="88"/>
    </row>
    <row r="213" spans="21:24">
      <c r="U213" s="164"/>
      <c r="V213" s="164"/>
      <c r="W213" s="123"/>
      <c r="X213" s="88"/>
    </row>
    <row r="214" spans="21:24">
      <c r="U214" s="164"/>
      <c r="V214" s="164"/>
      <c r="W214" s="88"/>
      <c r="X214" s="88"/>
    </row>
    <row r="215" spans="21:24">
      <c r="U215" s="164"/>
      <c r="V215" s="164"/>
      <c r="W215" s="88"/>
      <c r="X215" s="88"/>
    </row>
    <row r="216" spans="21:24">
      <c r="U216" s="164"/>
      <c r="V216" s="164"/>
      <c r="W216" s="88"/>
      <c r="X216" s="88"/>
    </row>
    <row r="217" spans="21:24">
      <c r="U217" s="164"/>
      <c r="V217" s="164"/>
      <c r="W217" s="88"/>
      <c r="X217" s="88"/>
    </row>
    <row r="218" spans="21:24">
      <c r="U218" s="164"/>
      <c r="V218" s="165"/>
      <c r="W218" s="88"/>
      <c r="X218" s="88"/>
    </row>
    <row r="219" spans="21:24">
      <c r="U219" s="164"/>
      <c r="V219" s="165"/>
      <c r="W219" s="88"/>
      <c r="X219" s="88"/>
    </row>
    <row r="220" spans="21:24">
      <c r="U220" s="165"/>
      <c r="V220" s="165"/>
      <c r="W220" s="88"/>
      <c r="X220" s="88"/>
    </row>
    <row r="221" spans="21:24">
      <c r="U221" s="164"/>
      <c r="V221" s="165"/>
      <c r="W221" s="123"/>
      <c r="X221" s="88"/>
    </row>
    <row r="222" spans="21:24">
      <c r="U222" s="164"/>
      <c r="V222" s="165"/>
      <c r="W222" s="88"/>
      <c r="X222" s="88"/>
    </row>
    <row r="223" spans="21:24">
      <c r="U223" s="165"/>
      <c r="V223" s="165"/>
      <c r="W223" s="88"/>
      <c r="X223" s="88"/>
    </row>
    <row r="224" spans="21:24">
      <c r="U224" s="164"/>
      <c r="V224" s="165"/>
      <c r="W224" s="123"/>
      <c r="X224" s="88"/>
    </row>
    <row r="225" spans="21:24">
      <c r="U225" s="164"/>
      <c r="V225" s="165"/>
      <c r="W225" s="123"/>
      <c r="X225" s="88"/>
    </row>
    <row r="226" spans="21:24">
      <c r="U226" s="164"/>
      <c r="V226" s="165"/>
      <c r="W226" s="123"/>
      <c r="X226" s="88"/>
    </row>
    <row r="227" spans="21:24">
      <c r="U227" s="164"/>
      <c r="V227" s="165"/>
      <c r="W227" s="123"/>
      <c r="X227" s="88"/>
    </row>
    <row r="228" spans="21:24">
      <c r="U228" s="165"/>
      <c r="V228" s="165"/>
      <c r="W228" s="123"/>
      <c r="X228" s="88"/>
    </row>
    <row r="229" spans="21:24">
      <c r="U229" s="165"/>
      <c r="V229" s="165"/>
      <c r="W229" s="123"/>
      <c r="X229" s="88"/>
    </row>
    <row r="230" spans="21:24">
      <c r="U230" s="164"/>
      <c r="V230" s="165"/>
      <c r="W230" s="123"/>
      <c r="X230" s="88"/>
    </row>
    <row r="231" spans="21:24">
      <c r="U231" s="164"/>
      <c r="V231" s="165"/>
      <c r="W231" s="123"/>
      <c r="X231" s="88"/>
    </row>
    <row r="232" spans="21:24">
      <c r="U232" s="165"/>
      <c r="V232" s="165"/>
      <c r="W232" s="123"/>
      <c r="X232" s="88"/>
    </row>
    <row r="233" spans="21:24">
      <c r="U233" s="280"/>
      <c r="V233" s="165"/>
      <c r="W233" s="123"/>
      <c r="X233" s="123"/>
    </row>
    <row r="234" spans="21:24">
      <c r="U234" s="280"/>
      <c r="V234" s="165"/>
      <c r="W234" s="123"/>
      <c r="X234" s="123"/>
    </row>
    <row r="235" spans="21:24">
      <c r="U235" s="280"/>
      <c r="V235" s="165"/>
      <c r="W235" s="123"/>
      <c r="X235" s="123"/>
    </row>
    <row r="236" spans="21:24">
      <c r="U236" s="280"/>
      <c r="V236" s="165"/>
      <c r="W236" s="123"/>
      <c r="X236" s="123"/>
    </row>
    <row r="237" spans="21:24">
      <c r="U237" s="280"/>
      <c r="V237" s="165"/>
      <c r="W237" s="123"/>
      <c r="X237" s="123"/>
    </row>
    <row r="238" spans="21:24">
      <c r="U238" s="165"/>
      <c r="V238" s="165"/>
      <c r="W238" s="123"/>
      <c r="X238" s="123"/>
    </row>
    <row r="239" spans="21:24">
      <c r="U239" s="165"/>
      <c r="V239" s="165"/>
      <c r="W239" s="123"/>
      <c r="X239" s="123"/>
    </row>
    <row r="240" spans="21:24">
      <c r="U240" s="150"/>
      <c r="V240" s="150"/>
      <c r="W240" s="237"/>
      <c r="X240" s="237"/>
    </row>
    <row r="241" spans="21:24">
      <c r="U241" s="150"/>
      <c r="V241" s="150"/>
      <c r="W241" s="237"/>
      <c r="X241" s="237"/>
    </row>
    <row r="242" spans="21:24">
      <c r="U242" s="150"/>
      <c r="V242" s="150"/>
      <c r="W242" s="237"/>
      <c r="X242" s="237"/>
    </row>
  </sheetData>
  <mergeCells count="81">
    <mergeCell ref="C26:C39"/>
    <mergeCell ref="B118:E118"/>
    <mergeCell ref="G118:H118"/>
    <mergeCell ref="I118:P118"/>
    <mergeCell ref="Q118:X120"/>
    <mergeCell ref="B119:E119"/>
    <mergeCell ref="G119:H119"/>
    <mergeCell ref="I119:P119"/>
    <mergeCell ref="B120:E120"/>
    <mergeCell ref="G120:H120"/>
    <mergeCell ref="I120:P120"/>
    <mergeCell ref="A114:A116"/>
    <mergeCell ref="B114:M114"/>
    <mergeCell ref="Q114:X117"/>
    <mergeCell ref="B115:E116"/>
    <mergeCell ref="F115:H116"/>
    <mergeCell ref="I115:O116"/>
    <mergeCell ref="B117:E117"/>
    <mergeCell ref="F117:H117"/>
    <mergeCell ref="I117:O117"/>
    <mergeCell ref="P4:P5"/>
    <mergeCell ref="F4:F5"/>
    <mergeCell ref="G4:G5"/>
    <mergeCell ref="H4:I4"/>
    <mergeCell ref="J4:K4"/>
    <mergeCell ref="L4:M4"/>
    <mergeCell ref="N4:N5"/>
    <mergeCell ref="F3:G3"/>
    <mergeCell ref="H3:O3"/>
    <mergeCell ref="D9:D22"/>
    <mergeCell ref="E9:E22"/>
    <mergeCell ref="A107:A109"/>
    <mergeCell ref="O4:O5"/>
    <mergeCell ref="C9:C22"/>
    <mergeCell ref="B102:B103"/>
    <mergeCell ref="C102:C103"/>
    <mergeCell ref="D102:D103"/>
    <mergeCell ref="E102:E103"/>
    <mergeCell ref="B92:B101"/>
    <mergeCell ref="B26:B39"/>
    <mergeCell ref="D26:D39"/>
    <mergeCell ref="E26:E39"/>
    <mergeCell ref="B9:B22"/>
    <mergeCell ref="A3:A5"/>
    <mergeCell ref="B3:B5"/>
    <mergeCell ref="C3:C4"/>
    <mergeCell ref="D3:D5"/>
    <mergeCell ref="E3:E5"/>
    <mergeCell ref="E83:E90"/>
    <mergeCell ref="D83:D90"/>
    <mergeCell ref="C83:C90"/>
    <mergeCell ref="B83:B90"/>
    <mergeCell ref="B55:B59"/>
    <mergeCell ref="C55:C59"/>
    <mergeCell ref="D55:D59"/>
    <mergeCell ref="E55:E59"/>
    <mergeCell ref="B60:B65"/>
    <mergeCell ref="C60:C65"/>
    <mergeCell ref="D60:D65"/>
    <mergeCell ref="E60:E65"/>
    <mergeCell ref="E66:E82"/>
    <mergeCell ref="C47:C50"/>
    <mergeCell ref="B47:B50"/>
    <mergeCell ref="D47:D50"/>
    <mergeCell ref="E47:E50"/>
    <mergeCell ref="A1:P1"/>
    <mergeCell ref="A2:P2"/>
    <mergeCell ref="A110:P110"/>
    <mergeCell ref="A111:P111"/>
    <mergeCell ref="A6:A45"/>
    <mergeCell ref="A46:A106"/>
    <mergeCell ref="C92:C101"/>
    <mergeCell ref="D92:D101"/>
    <mergeCell ref="E92:E101"/>
    <mergeCell ref="B51:B54"/>
    <mergeCell ref="C51:C54"/>
    <mergeCell ref="D51:D54"/>
    <mergeCell ref="E51:E54"/>
    <mergeCell ref="B66:B82"/>
    <mergeCell ref="C66:C82"/>
    <mergeCell ref="D66:D82"/>
  </mergeCells>
  <pageMargins left="0.39370078740157483" right="0.23622047244094491" top="0.35433070866141736" bottom="0.39370078740157483" header="0.31496062992125984" footer="0.31496062992125984"/>
  <pageSetup paperSize="9" scale="58" orientation="landscape" r:id="rId1"/>
  <rowBreaks count="3" manualBreakCount="3">
    <brk id="90" max="23" man="1"/>
    <brk id="122" max="23" man="1"/>
    <brk id="139"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4357-4BA9-4DA3-A87D-1347FBFC965F}">
  <dimension ref="A1:X232"/>
  <sheetViews>
    <sheetView tabSelected="1" zoomScaleNormal="100" workbookViewId="0">
      <selection sqref="A1:X113"/>
    </sheetView>
  </sheetViews>
  <sheetFormatPr defaultColWidth="9.1796875" defaultRowHeight="15"/>
  <cols>
    <col min="1" max="1" width="8.6328125" style="79" customWidth="1"/>
    <col min="2" max="2" width="5.1796875" style="88" customWidth="1"/>
    <col min="3" max="3" width="27.453125" style="89" customWidth="1"/>
    <col min="4" max="4" width="11.81640625" style="79" customWidth="1"/>
    <col min="5" max="5" width="10.81640625" style="79" customWidth="1"/>
    <col min="6" max="6" width="12.453125" style="79" customWidth="1"/>
    <col min="7" max="7" width="12.1796875" style="79" customWidth="1"/>
    <col min="8" max="16" width="7.1796875" style="79" customWidth="1"/>
    <col min="17" max="17" width="2.08984375" style="79" customWidth="1"/>
    <col min="18" max="18" width="3.90625" style="89" customWidth="1"/>
    <col min="19" max="22" width="3.90625" style="79" customWidth="1"/>
    <col min="23" max="23" width="1.7265625" style="87" customWidth="1"/>
    <col min="24" max="24" width="3.90625" style="87" customWidth="1"/>
    <col min="25" max="16384" width="9.1796875" style="79"/>
  </cols>
  <sheetData>
    <row r="1" spans="1:24">
      <c r="A1" s="301" t="s">
        <v>493</v>
      </c>
      <c r="B1" s="302"/>
      <c r="C1" s="302"/>
      <c r="D1" s="302"/>
      <c r="E1" s="302"/>
      <c r="F1" s="302"/>
      <c r="G1" s="302"/>
      <c r="H1" s="302"/>
      <c r="I1" s="302"/>
      <c r="J1" s="302"/>
      <c r="K1" s="302"/>
      <c r="L1" s="302"/>
      <c r="M1" s="302"/>
      <c r="N1" s="302"/>
      <c r="O1" s="302"/>
      <c r="P1" s="303"/>
      <c r="R1" s="79"/>
      <c r="W1" s="79"/>
      <c r="X1" s="79"/>
    </row>
    <row r="2" spans="1:24">
      <c r="A2" s="395" t="s">
        <v>24</v>
      </c>
      <c r="B2" s="396"/>
      <c r="C2" s="396"/>
      <c r="D2" s="396"/>
      <c r="E2" s="396"/>
      <c r="F2" s="396"/>
      <c r="G2" s="396"/>
      <c r="H2" s="396"/>
      <c r="I2" s="396"/>
      <c r="J2" s="396"/>
      <c r="K2" s="396"/>
      <c r="L2" s="396"/>
      <c r="M2" s="396"/>
      <c r="N2" s="396"/>
      <c r="O2" s="396"/>
      <c r="P2" s="397"/>
      <c r="R2" s="79"/>
      <c r="W2" s="79"/>
      <c r="X2" s="79"/>
    </row>
    <row r="3" spans="1:24">
      <c r="A3" s="432" t="s">
        <v>17</v>
      </c>
      <c r="B3" s="431" t="s">
        <v>190</v>
      </c>
      <c r="C3" s="681" t="s">
        <v>19</v>
      </c>
      <c r="D3" s="431" t="s">
        <v>15</v>
      </c>
      <c r="E3" s="431" t="s">
        <v>42</v>
      </c>
      <c r="F3" s="432" t="s">
        <v>0</v>
      </c>
      <c r="G3" s="432"/>
      <c r="H3" s="432" t="s">
        <v>3</v>
      </c>
      <c r="I3" s="432"/>
      <c r="J3" s="432"/>
      <c r="K3" s="432"/>
      <c r="L3" s="432"/>
      <c r="M3" s="432"/>
      <c r="N3" s="432"/>
      <c r="O3" s="432"/>
      <c r="P3" s="93"/>
      <c r="R3" s="79"/>
      <c r="W3" s="79"/>
      <c r="X3" s="79"/>
    </row>
    <row r="4" spans="1:24">
      <c r="A4" s="432"/>
      <c r="B4" s="431"/>
      <c r="C4" s="681"/>
      <c r="D4" s="431"/>
      <c r="E4" s="431"/>
      <c r="F4" s="432" t="s">
        <v>1</v>
      </c>
      <c r="G4" s="432" t="s">
        <v>2</v>
      </c>
      <c r="H4" s="432" t="s">
        <v>4</v>
      </c>
      <c r="I4" s="432"/>
      <c r="J4" s="432" t="s">
        <v>7</v>
      </c>
      <c r="K4" s="432"/>
      <c r="L4" s="432" t="s">
        <v>8</v>
      </c>
      <c r="M4" s="432"/>
      <c r="N4" s="431" t="s">
        <v>43</v>
      </c>
      <c r="O4" s="432" t="s">
        <v>9</v>
      </c>
      <c r="P4" s="431" t="s">
        <v>81</v>
      </c>
      <c r="R4" s="79"/>
      <c r="W4" s="79"/>
      <c r="X4" s="79"/>
    </row>
    <row r="5" spans="1:24" ht="52.5" customHeight="1">
      <c r="A5" s="432"/>
      <c r="B5" s="431"/>
      <c r="C5" s="171" t="s">
        <v>10</v>
      </c>
      <c r="D5" s="431"/>
      <c r="E5" s="431"/>
      <c r="F5" s="432"/>
      <c r="G5" s="432"/>
      <c r="H5" s="93" t="s">
        <v>5</v>
      </c>
      <c r="I5" s="93" t="s">
        <v>6</v>
      </c>
      <c r="J5" s="93" t="s">
        <v>5</v>
      </c>
      <c r="K5" s="93" t="s">
        <v>6</v>
      </c>
      <c r="L5" s="93" t="s">
        <v>5</v>
      </c>
      <c r="M5" s="93" t="s">
        <v>6</v>
      </c>
      <c r="N5" s="431"/>
      <c r="O5" s="432"/>
      <c r="P5" s="431"/>
      <c r="R5" s="79"/>
      <c r="W5" s="79"/>
      <c r="X5" s="79"/>
    </row>
    <row r="6" spans="1:24" s="296" customFormat="1" ht="82.5" customHeight="1">
      <c r="A6" s="441" t="s">
        <v>79</v>
      </c>
      <c r="B6" s="285">
        <v>1</v>
      </c>
      <c r="C6" s="114" t="s">
        <v>446</v>
      </c>
      <c r="D6" s="285">
        <v>22.5</v>
      </c>
      <c r="E6" s="285" t="s">
        <v>39</v>
      </c>
      <c r="F6" s="113" t="s">
        <v>496</v>
      </c>
      <c r="G6" s="113" t="s">
        <v>498</v>
      </c>
      <c r="H6" s="113">
        <v>0</v>
      </c>
      <c r="I6" s="113">
        <v>0</v>
      </c>
      <c r="J6" s="113">
        <v>44</v>
      </c>
      <c r="K6" s="101">
        <v>0</v>
      </c>
      <c r="L6" s="101">
        <v>0</v>
      </c>
      <c r="M6" s="101">
        <v>0</v>
      </c>
      <c r="N6" s="101">
        <v>0</v>
      </c>
      <c r="O6" s="113">
        <f>SUM(H6:N6)</f>
        <v>44</v>
      </c>
      <c r="P6" s="285">
        <f>D6*O6</f>
        <v>990</v>
      </c>
    </row>
    <row r="7" spans="1:24" s="296" customFormat="1" ht="78.75" customHeight="1">
      <c r="A7" s="441"/>
      <c r="B7" s="285">
        <v>2</v>
      </c>
      <c r="C7" s="114" t="s">
        <v>448</v>
      </c>
      <c r="D7" s="113">
        <v>28.75</v>
      </c>
      <c r="E7" s="285" t="s">
        <v>39</v>
      </c>
      <c r="F7" s="285" t="s">
        <v>496</v>
      </c>
      <c r="G7" s="113" t="s">
        <v>497</v>
      </c>
      <c r="H7" s="113">
        <v>0</v>
      </c>
      <c r="I7" s="113">
        <v>0</v>
      </c>
      <c r="J7" s="113">
        <v>55</v>
      </c>
      <c r="K7" s="101">
        <v>0</v>
      </c>
      <c r="L7" s="101">
        <v>0</v>
      </c>
      <c r="M7" s="101">
        <v>0</v>
      </c>
      <c r="N7" s="101">
        <v>0</v>
      </c>
      <c r="O7" s="113">
        <f t="shared" ref="O7:O8" si="0">SUM(H7:N7)</f>
        <v>55</v>
      </c>
      <c r="P7" s="285">
        <f t="shared" ref="P7:P8" si="1">D7*O7</f>
        <v>1581.25</v>
      </c>
    </row>
    <row r="8" spans="1:24" s="296" customFormat="1" ht="83.25" customHeight="1">
      <c r="A8" s="441"/>
      <c r="B8" s="285">
        <v>3</v>
      </c>
      <c r="C8" s="114" t="s">
        <v>449</v>
      </c>
      <c r="D8" s="285">
        <v>28.75</v>
      </c>
      <c r="E8" s="285" t="s">
        <v>39</v>
      </c>
      <c r="F8" s="113" t="s">
        <v>496</v>
      </c>
      <c r="G8" s="113" t="s">
        <v>497</v>
      </c>
      <c r="H8" s="113">
        <v>0</v>
      </c>
      <c r="I8" s="113">
        <v>0</v>
      </c>
      <c r="J8" s="113">
        <v>36</v>
      </c>
      <c r="K8" s="101">
        <v>0</v>
      </c>
      <c r="L8" s="101">
        <v>0</v>
      </c>
      <c r="M8" s="101">
        <v>0</v>
      </c>
      <c r="N8" s="101">
        <v>0</v>
      </c>
      <c r="O8" s="113">
        <f t="shared" si="0"/>
        <v>36</v>
      </c>
      <c r="P8" s="285">
        <f t="shared" si="1"/>
        <v>1035</v>
      </c>
    </row>
    <row r="9" spans="1:24" ht="75">
      <c r="A9" s="441"/>
      <c r="B9" s="104">
        <v>4</v>
      </c>
      <c r="C9" s="114" t="s">
        <v>451</v>
      </c>
      <c r="D9" s="104">
        <v>28.75</v>
      </c>
      <c r="E9" s="104" t="s">
        <v>39</v>
      </c>
      <c r="F9" s="101" t="s">
        <v>496</v>
      </c>
      <c r="G9" s="101" t="s">
        <v>497</v>
      </c>
      <c r="H9" s="101">
        <v>0</v>
      </c>
      <c r="I9" s="101">
        <v>0</v>
      </c>
      <c r="J9" s="101">
        <v>54</v>
      </c>
      <c r="K9" s="101">
        <v>0</v>
      </c>
      <c r="L9" s="101">
        <v>0</v>
      </c>
      <c r="M9" s="101">
        <v>0</v>
      </c>
      <c r="N9" s="101">
        <v>0</v>
      </c>
      <c r="O9" s="101">
        <f>SUM(H9:N9)</f>
        <v>54</v>
      </c>
      <c r="P9" s="108">
        <f>O9*D9</f>
        <v>1552.5</v>
      </c>
      <c r="R9" s="79"/>
      <c r="W9" s="79"/>
      <c r="X9" s="79"/>
    </row>
    <row r="10" spans="1:24" ht="41.25" customHeight="1">
      <c r="A10" s="441"/>
      <c r="B10" s="424">
        <v>5</v>
      </c>
      <c r="C10" s="454" t="s">
        <v>500</v>
      </c>
      <c r="D10" s="424">
        <v>28.75</v>
      </c>
      <c r="E10" s="424" t="s">
        <v>39</v>
      </c>
      <c r="F10" s="101" t="s">
        <v>496</v>
      </c>
      <c r="G10" s="101" t="s">
        <v>497</v>
      </c>
      <c r="H10" s="101">
        <v>0</v>
      </c>
      <c r="I10" s="101">
        <v>0</v>
      </c>
      <c r="J10" s="101">
        <v>69</v>
      </c>
      <c r="K10" s="101">
        <v>0</v>
      </c>
      <c r="L10" s="101">
        <v>0</v>
      </c>
      <c r="M10" s="101">
        <v>0</v>
      </c>
      <c r="N10" s="101">
        <v>0</v>
      </c>
      <c r="O10" s="109">
        <f t="shared" ref="O10" si="2">SUM(H10:N10)</f>
        <v>69</v>
      </c>
      <c r="P10" s="109">
        <f t="shared" ref="P10" si="3">O10*D10</f>
        <v>1983.75</v>
      </c>
      <c r="R10" s="79"/>
      <c r="W10" s="79"/>
      <c r="X10" s="79"/>
    </row>
    <row r="11" spans="1:24">
      <c r="A11" s="441"/>
      <c r="B11" s="425"/>
      <c r="C11" s="455"/>
      <c r="D11" s="425"/>
      <c r="E11" s="425"/>
      <c r="F11" s="140"/>
      <c r="G11" s="140"/>
      <c r="H11" s="140"/>
      <c r="I11" s="140"/>
      <c r="J11" s="140"/>
      <c r="K11" s="140"/>
      <c r="L11" s="140"/>
      <c r="M11" s="140"/>
      <c r="N11" s="140"/>
      <c r="O11" s="140"/>
      <c r="P11" s="140"/>
      <c r="R11" s="79"/>
      <c r="W11" s="79"/>
      <c r="X11" s="79"/>
    </row>
    <row r="12" spans="1:24" ht="47.25" customHeight="1">
      <c r="A12" s="441"/>
      <c r="B12" s="425"/>
      <c r="C12" s="455"/>
      <c r="D12" s="425"/>
      <c r="E12" s="425"/>
      <c r="F12" s="140"/>
      <c r="G12" s="140"/>
      <c r="H12" s="140"/>
      <c r="I12" s="140"/>
      <c r="J12" s="140"/>
      <c r="K12" s="140"/>
      <c r="L12" s="140"/>
      <c r="M12" s="140"/>
      <c r="N12" s="140"/>
      <c r="O12" s="140"/>
      <c r="P12" s="140"/>
      <c r="R12" s="79"/>
      <c r="W12" s="79"/>
      <c r="X12" s="79"/>
    </row>
    <row r="13" spans="1:24">
      <c r="A13" s="441"/>
      <c r="B13" s="425"/>
      <c r="C13" s="455"/>
      <c r="D13" s="425"/>
      <c r="E13" s="425"/>
      <c r="F13" s="140"/>
      <c r="G13" s="140"/>
      <c r="H13" s="140"/>
      <c r="I13" s="140"/>
      <c r="J13" s="140"/>
      <c r="K13" s="140"/>
      <c r="L13" s="140"/>
      <c r="M13" s="140"/>
      <c r="N13" s="140"/>
      <c r="O13" s="140"/>
      <c r="P13" s="140"/>
      <c r="R13" s="79"/>
      <c r="W13" s="79"/>
      <c r="X13" s="79"/>
    </row>
    <row r="14" spans="1:24">
      <c r="A14" s="441"/>
      <c r="B14" s="425"/>
      <c r="C14" s="455"/>
      <c r="D14" s="425"/>
      <c r="E14" s="425"/>
      <c r="F14" s="140"/>
      <c r="G14" s="140"/>
      <c r="H14" s="140"/>
      <c r="I14" s="140"/>
      <c r="J14" s="140"/>
      <c r="K14" s="140"/>
      <c r="L14" s="140"/>
      <c r="M14" s="140"/>
      <c r="N14" s="140"/>
      <c r="O14" s="140"/>
      <c r="P14" s="140"/>
      <c r="R14" s="79"/>
      <c r="W14" s="79"/>
      <c r="X14" s="79"/>
    </row>
    <row r="15" spans="1:24">
      <c r="A15" s="441"/>
      <c r="B15" s="425"/>
      <c r="C15" s="455"/>
      <c r="D15" s="425"/>
      <c r="E15" s="425"/>
      <c r="F15" s="101"/>
      <c r="G15" s="101"/>
      <c r="H15" s="95"/>
      <c r="I15" s="95"/>
      <c r="J15" s="95"/>
      <c r="K15" s="95"/>
      <c r="L15" s="95"/>
      <c r="M15" s="95"/>
      <c r="N15" s="95"/>
      <c r="O15" s="101"/>
      <c r="P15" s="108"/>
      <c r="R15" s="79"/>
      <c r="W15" s="79"/>
      <c r="X15" s="79"/>
    </row>
    <row r="16" spans="1:24">
      <c r="A16" s="441"/>
      <c r="B16" s="425"/>
      <c r="C16" s="455"/>
      <c r="D16" s="425"/>
      <c r="E16" s="425"/>
      <c r="F16" s="101"/>
      <c r="G16" s="101"/>
      <c r="H16" s="95"/>
      <c r="I16" s="95"/>
      <c r="J16" s="95"/>
      <c r="K16" s="95"/>
      <c r="L16" s="95"/>
      <c r="M16" s="95"/>
      <c r="N16" s="95"/>
      <c r="O16" s="101"/>
      <c r="P16" s="108"/>
      <c r="R16" s="79"/>
      <c r="W16" s="79"/>
      <c r="X16" s="79"/>
    </row>
    <row r="17" spans="1:24">
      <c r="A17" s="441"/>
      <c r="B17" s="425"/>
      <c r="C17" s="455"/>
      <c r="D17" s="425"/>
      <c r="E17" s="425"/>
      <c r="F17" s="101"/>
      <c r="G17" s="101"/>
      <c r="H17" s="95"/>
      <c r="I17" s="95"/>
      <c r="J17" s="95"/>
      <c r="K17" s="95"/>
      <c r="L17" s="95"/>
      <c r="M17" s="95"/>
      <c r="N17" s="95"/>
      <c r="O17" s="101"/>
      <c r="P17" s="108"/>
      <c r="R17" s="79"/>
      <c r="W17" s="79"/>
      <c r="X17" s="79"/>
    </row>
    <row r="18" spans="1:24">
      <c r="A18" s="441"/>
      <c r="B18" s="425"/>
      <c r="C18" s="455"/>
      <c r="D18" s="425"/>
      <c r="E18" s="425"/>
      <c r="F18" s="101"/>
      <c r="G18" s="101"/>
      <c r="H18" s="95"/>
      <c r="I18" s="95"/>
      <c r="J18" s="95"/>
      <c r="K18" s="95"/>
      <c r="L18" s="95"/>
      <c r="M18" s="95"/>
      <c r="N18" s="95"/>
      <c r="O18" s="101"/>
      <c r="P18" s="108"/>
      <c r="R18" s="79"/>
      <c r="W18" s="79"/>
      <c r="X18" s="79"/>
    </row>
    <row r="19" spans="1:24">
      <c r="A19" s="441"/>
      <c r="B19" s="425"/>
      <c r="C19" s="455"/>
      <c r="D19" s="425"/>
      <c r="E19" s="425"/>
      <c r="F19" s="101"/>
      <c r="G19" s="101"/>
      <c r="H19" s="95"/>
      <c r="I19" s="95"/>
      <c r="J19" s="95"/>
      <c r="K19" s="95"/>
      <c r="L19" s="95"/>
      <c r="M19" s="95"/>
      <c r="N19" s="95"/>
      <c r="O19" s="101"/>
      <c r="P19" s="108"/>
      <c r="R19" s="79"/>
      <c r="W19" s="79"/>
      <c r="X19" s="79"/>
    </row>
    <row r="20" spans="1:24">
      <c r="A20" s="441"/>
      <c r="B20" s="425"/>
      <c r="C20" s="455"/>
      <c r="D20" s="425"/>
      <c r="E20" s="425"/>
      <c r="F20" s="101"/>
      <c r="G20" s="101"/>
      <c r="H20" s="95"/>
      <c r="I20" s="95"/>
      <c r="J20" s="95"/>
      <c r="K20" s="95"/>
      <c r="L20" s="95"/>
      <c r="M20" s="95"/>
      <c r="N20" s="95"/>
      <c r="O20" s="101"/>
      <c r="P20" s="108"/>
      <c r="R20" s="79"/>
      <c r="W20" s="79"/>
      <c r="X20" s="79"/>
    </row>
    <row r="21" spans="1:24">
      <c r="A21" s="441"/>
      <c r="B21" s="425"/>
      <c r="C21" s="455"/>
      <c r="D21" s="425"/>
      <c r="E21" s="425"/>
      <c r="F21" s="101"/>
      <c r="G21" s="101"/>
      <c r="H21" s="95"/>
      <c r="I21" s="95"/>
      <c r="J21" s="95"/>
      <c r="K21" s="95"/>
      <c r="L21" s="95"/>
      <c r="M21" s="95"/>
      <c r="N21" s="95"/>
      <c r="O21" s="101"/>
      <c r="P21" s="108"/>
      <c r="R21" s="79"/>
      <c r="W21" s="79"/>
      <c r="X21" s="79"/>
    </row>
    <row r="22" spans="1:24">
      <c r="A22" s="441"/>
      <c r="B22" s="425"/>
      <c r="C22" s="455"/>
      <c r="D22" s="425"/>
      <c r="E22" s="425"/>
      <c r="F22" s="101"/>
      <c r="G22" s="101"/>
      <c r="H22" s="95"/>
      <c r="I22" s="95"/>
      <c r="J22" s="95"/>
      <c r="K22" s="95"/>
      <c r="L22" s="95"/>
      <c r="M22" s="95"/>
      <c r="N22" s="95"/>
      <c r="O22" s="101"/>
      <c r="P22" s="108"/>
      <c r="R22" s="79"/>
      <c r="W22" s="79"/>
      <c r="X22" s="79"/>
    </row>
    <row r="23" spans="1:24">
      <c r="A23" s="441"/>
      <c r="B23" s="425"/>
      <c r="C23" s="455"/>
      <c r="D23" s="425"/>
      <c r="E23" s="425"/>
      <c r="F23" s="101"/>
      <c r="G23" s="101"/>
      <c r="H23" s="95"/>
      <c r="I23" s="95"/>
      <c r="J23" s="95"/>
      <c r="K23" s="95"/>
      <c r="L23" s="95"/>
      <c r="M23" s="95"/>
      <c r="N23" s="95"/>
      <c r="O23" s="101"/>
      <c r="P23" s="108"/>
      <c r="R23" s="79"/>
      <c r="W23" s="79"/>
      <c r="X23" s="79"/>
    </row>
    <row r="24" spans="1:24">
      <c r="A24" s="441"/>
      <c r="B24" s="425"/>
      <c r="C24" s="455"/>
      <c r="D24" s="425"/>
      <c r="E24" s="425"/>
      <c r="F24" s="101"/>
      <c r="G24" s="101"/>
      <c r="H24" s="95"/>
      <c r="I24" s="95"/>
      <c r="J24" s="95"/>
      <c r="K24" s="95"/>
      <c r="L24" s="95"/>
      <c r="M24" s="95"/>
      <c r="N24" s="95"/>
      <c r="O24" s="101"/>
      <c r="P24" s="108"/>
      <c r="R24" s="79"/>
      <c r="W24" s="79"/>
      <c r="X24" s="79"/>
    </row>
    <row r="25" spans="1:24">
      <c r="A25" s="441"/>
      <c r="B25" s="425"/>
      <c r="C25" s="455"/>
      <c r="D25" s="425"/>
      <c r="E25" s="425"/>
      <c r="F25" s="101"/>
      <c r="G25" s="101"/>
      <c r="H25" s="95"/>
      <c r="I25" s="95"/>
      <c r="J25" s="95"/>
      <c r="K25" s="95"/>
      <c r="L25" s="95"/>
      <c r="M25" s="95"/>
      <c r="N25" s="95"/>
      <c r="O25" s="101"/>
      <c r="P25" s="108"/>
      <c r="R25" s="79"/>
      <c r="W25" s="79"/>
      <c r="X25" s="79"/>
    </row>
    <row r="26" spans="1:24">
      <c r="A26" s="441"/>
      <c r="B26" s="426"/>
      <c r="C26" s="456"/>
      <c r="D26" s="426"/>
      <c r="E26" s="426"/>
      <c r="F26" s="101"/>
      <c r="G26" s="101"/>
      <c r="H26" s="101"/>
      <c r="I26" s="101"/>
      <c r="J26" s="101"/>
      <c r="K26" s="101"/>
      <c r="L26" s="101"/>
      <c r="M26" s="101"/>
      <c r="N26" s="101"/>
      <c r="O26" s="101"/>
      <c r="P26" s="108"/>
      <c r="R26" s="79"/>
      <c r="W26" s="79"/>
      <c r="X26" s="79"/>
    </row>
    <row r="27" spans="1:24" ht="60">
      <c r="A27" s="441"/>
      <c r="B27" s="104">
        <v>6</v>
      </c>
      <c r="C27" s="114" t="s">
        <v>458</v>
      </c>
      <c r="D27" s="104">
        <v>28.75</v>
      </c>
      <c r="E27" s="104" t="s">
        <v>39</v>
      </c>
      <c r="F27" s="101" t="s">
        <v>496</v>
      </c>
      <c r="G27" s="101" t="s">
        <v>497</v>
      </c>
      <c r="H27" s="101">
        <v>0</v>
      </c>
      <c r="I27" s="101">
        <v>0</v>
      </c>
      <c r="J27" s="101">
        <v>40</v>
      </c>
      <c r="K27" s="101">
        <v>0</v>
      </c>
      <c r="L27" s="101">
        <v>0</v>
      </c>
      <c r="M27" s="101">
        <v>0</v>
      </c>
      <c r="N27" s="101">
        <v>0</v>
      </c>
      <c r="O27" s="101">
        <f>SUM(H27:N27)</f>
        <v>40</v>
      </c>
      <c r="P27" s="109">
        <f>O27*D27</f>
        <v>1150</v>
      </c>
      <c r="R27" s="79"/>
      <c r="W27" s="79"/>
      <c r="X27" s="79"/>
    </row>
    <row r="28" spans="1:24" ht="31.5" customHeight="1">
      <c r="A28" s="441"/>
      <c r="B28" s="401">
        <v>7</v>
      </c>
      <c r="C28" s="683" t="s">
        <v>501</v>
      </c>
      <c r="D28" s="401">
        <v>2</v>
      </c>
      <c r="E28" s="401" t="s">
        <v>39</v>
      </c>
      <c r="F28" s="101" t="s">
        <v>502</v>
      </c>
      <c r="G28" s="101" t="s">
        <v>503</v>
      </c>
      <c r="H28" s="101">
        <v>0</v>
      </c>
      <c r="I28" s="101">
        <v>0</v>
      </c>
      <c r="J28" s="101">
        <v>8</v>
      </c>
      <c r="K28" s="101">
        <v>0</v>
      </c>
      <c r="L28" s="101">
        <v>0</v>
      </c>
      <c r="M28" s="101">
        <v>0</v>
      </c>
      <c r="N28" s="101">
        <v>0</v>
      </c>
      <c r="O28" s="101">
        <f t="shared" ref="O28:O35" si="4">SUM(H28:N28)</f>
        <v>8</v>
      </c>
      <c r="P28" s="109">
        <f>O28*D28</f>
        <v>16</v>
      </c>
      <c r="R28" s="79"/>
      <c r="W28" s="79"/>
      <c r="X28" s="79"/>
    </row>
    <row r="29" spans="1:24">
      <c r="A29" s="441"/>
      <c r="B29" s="401"/>
      <c r="C29" s="683"/>
      <c r="D29" s="401"/>
      <c r="E29" s="401"/>
      <c r="F29" s="101"/>
      <c r="G29" s="101"/>
      <c r="H29" s="101"/>
      <c r="I29" s="101"/>
      <c r="J29" s="101"/>
      <c r="K29" s="101"/>
      <c r="L29" s="101"/>
      <c r="M29" s="101"/>
      <c r="N29" s="101"/>
      <c r="O29" s="101"/>
      <c r="P29" s="109"/>
      <c r="R29" s="79"/>
      <c r="W29" s="79"/>
      <c r="X29" s="79"/>
    </row>
    <row r="30" spans="1:24">
      <c r="A30" s="441"/>
      <c r="B30" s="401">
        <v>8</v>
      </c>
      <c r="C30" s="482" t="s">
        <v>504</v>
      </c>
      <c r="D30" s="401">
        <v>2</v>
      </c>
      <c r="E30" s="401" t="s">
        <v>39</v>
      </c>
      <c r="F30" s="101" t="s">
        <v>505</v>
      </c>
      <c r="G30" s="101" t="s">
        <v>506</v>
      </c>
      <c r="H30" s="109">
        <v>4</v>
      </c>
      <c r="I30" s="109">
        <v>0</v>
      </c>
      <c r="J30" s="109">
        <v>11</v>
      </c>
      <c r="K30" s="109">
        <v>0</v>
      </c>
      <c r="L30" s="109">
        <v>2</v>
      </c>
      <c r="M30" s="109">
        <v>0</v>
      </c>
      <c r="N30" s="109">
        <v>0</v>
      </c>
      <c r="O30" s="101">
        <f t="shared" si="4"/>
        <v>17</v>
      </c>
      <c r="P30" s="109">
        <f>O30*D30</f>
        <v>34</v>
      </c>
      <c r="R30" s="79"/>
      <c r="W30" s="79"/>
      <c r="X30" s="79"/>
    </row>
    <row r="31" spans="1:24">
      <c r="A31" s="441"/>
      <c r="B31" s="401"/>
      <c r="C31" s="482"/>
      <c r="D31" s="401"/>
      <c r="E31" s="401"/>
      <c r="F31" s="101"/>
      <c r="G31" s="101"/>
      <c r="H31" s="95"/>
      <c r="I31" s="95"/>
      <c r="J31" s="95"/>
      <c r="K31" s="95"/>
      <c r="L31" s="95"/>
      <c r="M31" s="95"/>
      <c r="N31" s="95"/>
      <c r="O31" s="101"/>
      <c r="P31" s="109"/>
      <c r="R31" s="79"/>
      <c r="W31" s="79"/>
      <c r="X31" s="79"/>
    </row>
    <row r="32" spans="1:24">
      <c r="A32" s="441"/>
      <c r="B32" s="401"/>
      <c r="C32" s="482"/>
      <c r="D32" s="401"/>
      <c r="E32" s="401"/>
      <c r="F32" s="101"/>
      <c r="G32" s="101"/>
      <c r="H32" s="95"/>
      <c r="I32" s="95"/>
      <c r="J32" s="95"/>
      <c r="K32" s="95"/>
      <c r="L32" s="95"/>
      <c r="M32" s="95"/>
      <c r="N32" s="95"/>
      <c r="O32" s="101"/>
      <c r="P32" s="109"/>
      <c r="R32" s="79"/>
      <c r="W32" s="79"/>
      <c r="X32" s="79"/>
    </row>
    <row r="33" spans="1:24">
      <c r="A33" s="441"/>
      <c r="B33" s="401"/>
      <c r="C33" s="482"/>
      <c r="D33" s="401"/>
      <c r="E33" s="401"/>
      <c r="F33" s="101"/>
      <c r="G33" s="101"/>
      <c r="H33" s="95"/>
      <c r="I33" s="95"/>
      <c r="J33" s="95"/>
      <c r="K33" s="95"/>
      <c r="L33" s="95"/>
      <c r="M33" s="95"/>
      <c r="N33" s="95"/>
      <c r="O33" s="101"/>
      <c r="P33" s="109"/>
      <c r="R33" s="79"/>
      <c r="W33" s="79"/>
      <c r="X33" s="79"/>
    </row>
    <row r="34" spans="1:24">
      <c r="A34" s="441"/>
      <c r="B34" s="401"/>
      <c r="C34" s="482"/>
      <c r="D34" s="401"/>
      <c r="E34" s="401"/>
      <c r="F34" s="101"/>
      <c r="G34" s="101"/>
      <c r="H34" s="95"/>
      <c r="I34" s="95"/>
      <c r="J34" s="95"/>
      <c r="K34" s="95"/>
      <c r="L34" s="95"/>
      <c r="M34" s="95"/>
      <c r="N34" s="95"/>
      <c r="O34" s="101"/>
      <c r="P34" s="109"/>
      <c r="R34" s="79"/>
      <c r="W34" s="79"/>
      <c r="X34" s="79"/>
    </row>
    <row r="35" spans="1:24" ht="25.5" customHeight="1">
      <c r="A35" s="441"/>
      <c r="B35" s="401">
        <v>9</v>
      </c>
      <c r="C35" s="482" t="s">
        <v>507</v>
      </c>
      <c r="D35" s="401">
        <v>5</v>
      </c>
      <c r="E35" s="401" t="s">
        <v>39</v>
      </c>
      <c r="F35" s="101" t="s">
        <v>508</v>
      </c>
      <c r="G35" s="101" t="s">
        <v>497</v>
      </c>
      <c r="H35" s="101">
        <v>0</v>
      </c>
      <c r="I35" s="101">
        <v>0</v>
      </c>
      <c r="J35" s="101">
        <v>32</v>
      </c>
      <c r="K35" s="101">
        <v>0</v>
      </c>
      <c r="L35" s="101">
        <v>0</v>
      </c>
      <c r="M35" s="101">
        <v>0</v>
      </c>
      <c r="N35" s="101">
        <v>0</v>
      </c>
      <c r="O35" s="101">
        <f t="shared" si="4"/>
        <v>32</v>
      </c>
      <c r="P35" s="109">
        <f>O35*D35</f>
        <v>160</v>
      </c>
      <c r="R35" s="79"/>
      <c r="W35" s="79"/>
      <c r="X35" s="79"/>
    </row>
    <row r="36" spans="1:24">
      <c r="A36" s="441"/>
      <c r="B36" s="401"/>
      <c r="C36" s="482"/>
      <c r="D36" s="401"/>
      <c r="E36" s="401"/>
      <c r="F36" s="109"/>
      <c r="G36" s="109"/>
      <c r="H36" s="101"/>
      <c r="I36" s="101"/>
      <c r="J36" s="101"/>
      <c r="K36" s="101"/>
      <c r="L36" s="101"/>
      <c r="M36" s="101"/>
      <c r="N36" s="101"/>
      <c r="O36" s="109"/>
      <c r="P36" s="109"/>
      <c r="R36" s="79"/>
      <c r="W36" s="79"/>
      <c r="X36" s="79"/>
    </row>
    <row r="37" spans="1:24">
      <c r="A37" s="441"/>
      <c r="B37" s="401"/>
      <c r="C37" s="482"/>
      <c r="D37" s="401"/>
      <c r="E37" s="401"/>
      <c r="F37" s="109"/>
      <c r="G37" s="109"/>
      <c r="H37" s="101"/>
      <c r="I37" s="101"/>
      <c r="J37" s="101"/>
      <c r="K37" s="101"/>
      <c r="L37" s="101"/>
      <c r="M37" s="101"/>
      <c r="N37" s="101"/>
      <c r="O37" s="109"/>
      <c r="P37" s="109"/>
      <c r="R37" s="79"/>
      <c r="W37" s="79"/>
      <c r="X37" s="79"/>
    </row>
    <row r="38" spans="1:24">
      <c r="A38" s="441"/>
      <c r="B38" s="401"/>
      <c r="C38" s="482"/>
      <c r="D38" s="401"/>
      <c r="E38" s="401"/>
      <c r="F38" s="109"/>
      <c r="G38" s="109"/>
      <c r="H38" s="101"/>
      <c r="I38" s="101"/>
      <c r="J38" s="101"/>
      <c r="K38" s="101"/>
      <c r="L38" s="101"/>
      <c r="M38" s="101"/>
      <c r="N38" s="101"/>
      <c r="O38" s="109"/>
      <c r="P38" s="109"/>
      <c r="R38" s="79"/>
      <c r="W38" s="79"/>
      <c r="X38" s="79"/>
    </row>
    <row r="39" spans="1:24">
      <c r="A39" s="441"/>
      <c r="B39" s="401"/>
      <c r="C39" s="482"/>
      <c r="D39" s="401"/>
      <c r="E39" s="401"/>
      <c r="F39" s="109"/>
      <c r="G39" s="109"/>
      <c r="H39" s="101"/>
      <c r="I39" s="101"/>
      <c r="J39" s="101"/>
      <c r="K39" s="101"/>
      <c r="L39" s="101"/>
      <c r="M39" s="101"/>
      <c r="N39" s="101"/>
      <c r="O39" s="109"/>
      <c r="P39" s="109"/>
      <c r="R39" s="79"/>
      <c r="W39" s="79"/>
      <c r="X39" s="79"/>
    </row>
    <row r="40" spans="1:24">
      <c r="A40" s="441"/>
      <c r="B40" s="401"/>
      <c r="C40" s="482"/>
      <c r="D40" s="401"/>
      <c r="E40" s="401"/>
      <c r="F40" s="109"/>
      <c r="G40" s="109"/>
      <c r="H40" s="101"/>
      <c r="I40" s="101"/>
      <c r="J40" s="101"/>
      <c r="K40" s="101"/>
      <c r="L40" s="101"/>
      <c r="M40" s="101"/>
      <c r="N40" s="101"/>
      <c r="O40" s="109"/>
      <c r="P40" s="109"/>
      <c r="R40" s="79"/>
      <c r="W40" s="79"/>
      <c r="X40" s="79"/>
    </row>
    <row r="41" spans="1:24">
      <c r="A41" s="441"/>
      <c r="B41" s="401"/>
      <c r="C41" s="482"/>
      <c r="D41" s="401"/>
      <c r="E41" s="401"/>
      <c r="F41" s="109"/>
      <c r="G41" s="109"/>
      <c r="H41" s="101"/>
      <c r="I41" s="101"/>
      <c r="J41" s="101"/>
      <c r="K41" s="101"/>
      <c r="L41" s="101"/>
      <c r="M41" s="101"/>
      <c r="N41" s="101"/>
      <c r="O41" s="109"/>
      <c r="P41" s="109"/>
      <c r="R41" s="79"/>
      <c r="W41" s="79"/>
      <c r="X41" s="79"/>
    </row>
    <row r="42" spans="1:24">
      <c r="A42" s="441"/>
      <c r="B42" s="401"/>
      <c r="C42" s="482"/>
      <c r="D42" s="401"/>
      <c r="E42" s="401"/>
      <c r="F42" s="109"/>
      <c r="G42" s="109"/>
      <c r="H42" s="101"/>
      <c r="I42" s="101"/>
      <c r="J42" s="101"/>
      <c r="K42" s="101"/>
      <c r="L42" s="101"/>
      <c r="M42" s="101"/>
      <c r="N42" s="101"/>
      <c r="O42" s="109"/>
      <c r="P42" s="109"/>
      <c r="R42" s="79"/>
      <c r="W42" s="79"/>
      <c r="X42" s="79"/>
    </row>
    <row r="43" spans="1:24" ht="33" customHeight="1">
      <c r="A43" s="441"/>
      <c r="B43" s="104"/>
      <c r="C43" s="290" t="s">
        <v>494</v>
      </c>
      <c r="D43" s="102">
        <f>SUM(D6:D42)</f>
        <v>175.25</v>
      </c>
      <c r="E43" s="102"/>
      <c r="F43" s="106"/>
      <c r="G43" s="106"/>
      <c r="H43" s="102">
        <f t="shared" ref="H43:P43" si="5">SUM(H6:H42)</f>
        <v>4</v>
      </c>
      <c r="I43" s="102">
        <f t="shared" si="5"/>
        <v>0</v>
      </c>
      <c r="J43" s="102">
        <f t="shared" si="5"/>
        <v>349</v>
      </c>
      <c r="K43" s="102">
        <f t="shared" si="5"/>
        <v>0</v>
      </c>
      <c r="L43" s="102">
        <f t="shared" si="5"/>
        <v>2</v>
      </c>
      <c r="M43" s="102">
        <f t="shared" si="5"/>
        <v>0</v>
      </c>
      <c r="N43" s="102">
        <f t="shared" si="5"/>
        <v>0</v>
      </c>
      <c r="O43" s="102">
        <f t="shared" si="5"/>
        <v>355</v>
      </c>
      <c r="P43" s="107">
        <f t="shared" si="5"/>
        <v>8502.5</v>
      </c>
      <c r="R43" s="79"/>
      <c r="W43" s="79"/>
      <c r="X43" s="79"/>
    </row>
    <row r="44" spans="1:24" ht="38.25" customHeight="1">
      <c r="A44" s="441"/>
      <c r="B44" s="104"/>
      <c r="C44" s="290" t="s">
        <v>495</v>
      </c>
      <c r="D44" s="107">
        <f>D43+'Dec 24'!D45</f>
        <v>887</v>
      </c>
      <c r="E44" s="102"/>
      <c r="F44" s="106"/>
      <c r="G44" s="106"/>
      <c r="H44" s="116">
        <f>H43+'Dec 24'!H45</f>
        <v>157</v>
      </c>
      <c r="I44" s="116">
        <f>I43+'Dec 24'!I45</f>
        <v>269</v>
      </c>
      <c r="J44" s="116">
        <f>J43+'Dec 24'!J45</f>
        <v>3945</v>
      </c>
      <c r="K44" s="116">
        <f>K43+'Dec 24'!K45</f>
        <v>318</v>
      </c>
      <c r="L44" s="116">
        <f>L43+'Dec 24'!L45</f>
        <v>8</v>
      </c>
      <c r="M44" s="116">
        <f>M43+'Dec 24'!M45</f>
        <v>20</v>
      </c>
      <c r="N44" s="116">
        <f>N43+'Dec 24'!N45</f>
        <v>14</v>
      </c>
      <c r="O44" s="116">
        <f>O43+'Dec 24'!O45</f>
        <v>4731</v>
      </c>
      <c r="P44" s="107">
        <f>P43+'Dec 24'!P45</f>
        <v>55480</v>
      </c>
      <c r="R44" s="79"/>
      <c r="W44" s="79"/>
      <c r="X44" s="79"/>
    </row>
    <row r="45" spans="1:24" ht="47.25" customHeight="1">
      <c r="A45" s="672" t="s">
        <v>14</v>
      </c>
      <c r="B45" s="401">
        <v>10</v>
      </c>
      <c r="C45" s="444" t="s">
        <v>466</v>
      </c>
      <c r="D45" s="687">
        <v>28.75</v>
      </c>
      <c r="E45" s="401" t="s">
        <v>39</v>
      </c>
      <c r="F45" s="101" t="s">
        <v>496</v>
      </c>
      <c r="G45" s="101" t="s">
        <v>497</v>
      </c>
      <c r="H45" s="289">
        <v>0</v>
      </c>
      <c r="I45" s="289">
        <v>0</v>
      </c>
      <c r="J45" s="289">
        <v>98</v>
      </c>
      <c r="K45" s="289">
        <v>0</v>
      </c>
      <c r="L45" s="289">
        <v>0</v>
      </c>
      <c r="M45" s="289">
        <v>0</v>
      </c>
      <c r="N45" s="289">
        <v>0</v>
      </c>
      <c r="O45" s="289">
        <f>SUM(H45:N45)</f>
        <v>98</v>
      </c>
      <c r="P45" s="288">
        <f>O45*D45</f>
        <v>2817.5</v>
      </c>
      <c r="R45" s="79"/>
      <c r="W45" s="79"/>
      <c r="X45" s="79"/>
    </row>
    <row r="46" spans="1:24">
      <c r="A46" s="673"/>
      <c r="B46" s="401"/>
      <c r="C46" s="444"/>
      <c r="D46" s="687"/>
      <c r="E46" s="401"/>
      <c r="F46" s="109"/>
      <c r="G46" s="109"/>
      <c r="H46" s="101"/>
      <c r="I46" s="101"/>
      <c r="J46" s="109"/>
      <c r="K46" s="101"/>
      <c r="L46" s="101"/>
      <c r="M46" s="101"/>
      <c r="N46" s="101"/>
      <c r="O46" s="101"/>
      <c r="P46" s="108"/>
      <c r="R46" s="79"/>
      <c r="W46" s="79"/>
      <c r="X46" s="79"/>
    </row>
    <row r="47" spans="1:24" ht="47.25" customHeight="1">
      <c r="A47" s="673"/>
      <c r="B47" s="401"/>
      <c r="C47" s="444"/>
      <c r="D47" s="687"/>
      <c r="E47" s="401"/>
      <c r="F47" s="109"/>
      <c r="G47" s="109"/>
      <c r="H47" s="101"/>
      <c r="I47" s="101"/>
      <c r="J47" s="101"/>
      <c r="K47" s="101"/>
      <c r="L47" s="101"/>
      <c r="M47" s="101"/>
      <c r="N47" s="101"/>
      <c r="O47" s="101"/>
      <c r="P47" s="108"/>
      <c r="R47" s="79"/>
      <c r="W47" s="79"/>
      <c r="X47" s="79"/>
    </row>
    <row r="48" spans="1:24">
      <c r="A48" s="673"/>
      <c r="B48" s="401"/>
      <c r="C48" s="444"/>
      <c r="D48" s="687"/>
      <c r="E48" s="401"/>
      <c r="F48" s="109"/>
      <c r="G48" s="109"/>
      <c r="H48" s="101"/>
      <c r="I48" s="101"/>
      <c r="J48" s="101"/>
      <c r="K48" s="101"/>
      <c r="L48" s="101"/>
      <c r="M48" s="101"/>
      <c r="N48" s="101"/>
      <c r="O48" s="101"/>
      <c r="P48" s="108"/>
      <c r="R48" s="79"/>
      <c r="W48" s="79"/>
      <c r="X48" s="79"/>
    </row>
    <row r="49" spans="1:24">
      <c r="A49" s="673"/>
      <c r="B49" s="401"/>
      <c r="C49" s="444"/>
      <c r="D49" s="687"/>
      <c r="E49" s="401"/>
      <c r="F49" s="109"/>
      <c r="G49" s="109"/>
      <c r="H49" s="101"/>
      <c r="I49" s="101"/>
      <c r="J49" s="101"/>
      <c r="K49" s="101"/>
      <c r="L49" s="101"/>
      <c r="M49" s="101"/>
      <c r="N49" s="101"/>
      <c r="O49" s="101"/>
      <c r="P49" s="108"/>
      <c r="R49" s="79"/>
      <c r="W49" s="79"/>
      <c r="X49" s="79"/>
    </row>
    <row r="50" spans="1:24">
      <c r="A50" s="673"/>
      <c r="B50" s="401"/>
      <c r="C50" s="444"/>
      <c r="D50" s="687"/>
      <c r="E50" s="401"/>
      <c r="F50" s="109"/>
      <c r="G50" s="109"/>
      <c r="H50" s="101"/>
      <c r="I50" s="101"/>
      <c r="J50" s="101"/>
      <c r="K50" s="101"/>
      <c r="L50" s="101"/>
      <c r="M50" s="101"/>
      <c r="N50" s="101"/>
      <c r="O50" s="101"/>
      <c r="P50" s="108"/>
      <c r="R50" s="79"/>
      <c r="W50" s="79"/>
      <c r="X50" s="79"/>
    </row>
    <row r="51" spans="1:24" ht="48" customHeight="1">
      <c r="A51" s="673"/>
      <c r="B51" s="401"/>
      <c r="C51" s="444"/>
      <c r="D51" s="687"/>
      <c r="E51" s="401"/>
      <c r="F51" s="101"/>
      <c r="G51" s="101"/>
      <c r="H51" s="101"/>
      <c r="I51" s="101"/>
      <c r="J51" s="101"/>
      <c r="K51" s="101"/>
      <c r="L51" s="101"/>
      <c r="M51" s="101"/>
      <c r="N51" s="101"/>
      <c r="O51" s="101"/>
      <c r="P51" s="108"/>
      <c r="R51" s="79"/>
      <c r="W51" s="79"/>
      <c r="X51" s="79"/>
    </row>
    <row r="52" spans="1:24" ht="48" customHeight="1">
      <c r="A52" s="673"/>
      <c r="B52" s="401"/>
      <c r="C52" s="444"/>
      <c r="D52" s="687"/>
      <c r="E52" s="401"/>
      <c r="F52" s="101"/>
      <c r="G52" s="101"/>
      <c r="H52" s="95"/>
      <c r="I52" s="95"/>
      <c r="J52" s="95"/>
      <c r="K52" s="95"/>
      <c r="L52" s="95"/>
      <c r="M52" s="95"/>
      <c r="N52" s="95"/>
      <c r="O52" s="95"/>
      <c r="P52" s="81"/>
      <c r="R52" s="79"/>
      <c r="W52" s="79"/>
      <c r="X52" s="79"/>
    </row>
    <row r="53" spans="1:24" ht="48" customHeight="1">
      <c r="A53" s="673"/>
      <c r="B53" s="401"/>
      <c r="C53" s="444"/>
      <c r="D53" s="687"/>
      <c r="E53" s="401"/>
      <c r="F53" s="101"/>
      <c r="G53" s="101"/>
      <c r="H53" s="95"/>
      <c r="I53" s="95"/>
      <c r="J53" s="95"/>
      <c r="K53" s="95"/>
      <c r="L53" s="95"/>
      <c r="M53" s="95"/>
      <c r="N53" s="95"/>
      <c r="O53" s="95"/>
      <c r="P53" s="81"/>
      <c r="R53" s="79"/>
      <c r="W53" s="79"/>
      <c r="X53" s="79"/>
    </row>
    <row r="54" spans="1:24">
      <c r="A54" s="673"/>
      <c r="B54" s="401"/>
      <c r="C54" s="444"/>
      <c r="D54" s="687"/>
      <c r="E54" s="401"/>
      <c r="F54" s="101"/>
      <c r="G54" s="101"/>
      <c r="H54" s="95"/>
      <c r="I54" s="95"/>
      <c r="J54" s="95"/>
      <c r="K54" s="95"/>
      <c r="L54" s="95"/>
      <c r="M54" s="95"/>
      <c r="N54" s="95"/>
      <c r="O54" s="95"/>
      <c r="P54" s="81"/>
      <c r="R54" s="79"/>
      <c r="W54" s="79"/>
      <c r="X54" s="79"/>
    </row>
    <row r="55" spans="1:24" ht="31.5" customHeight="1">
      <c r="A55" s="673"/>
      <c r="B55" s="401"/>
      <c r="C55" s="444"/>
      <c r="D55" s="687"/>
      <c r="E55" s="401"/>
      <c r="F55" s="101"/>
      <c r="G55" s="101"/>
      <c r="H55" s="101"/>
      <c r="I55" s="101"/>
      <c r="J55" s="101"/>
      <c r="K55" s="101"/>
      <c r="L55" s="101"/>
      <c r="M55" s="101"/>
      <c r="N55" s="101"/>
      <c r="O55" s="101"/>
      <c r="P55" s="108"/>
      <c r="R55" s="79"/>
      <c r="W55" s="79"/>
      <c r="X55" s="79"/>
    </row>
    <row r="56" spans="1:24">
      <c r="A56" s="673"/>
      <c r="B56" s="401"/>
      <c r="C56" s="444"/>
      <c r="D56" s="687"/>
      <c r="E56" s="401"/>
      <c r="F56" s="101"/>
      <c r="G56" s="101"/>
      <c r="H56" s="95"/>
      <c r="I56" s="95"/>
      <c r="J56" s="95"/>
      <c r="K56" s="95"/>
      <c r="L56" s="95"/>
      <c r="M56" s="95"/>
      <c r="N56" s="95"/>
      <c r="O56" s="95"/>
      <c r="P56" s="81"/>
      <c r="R56" s="79"/>
      <c r="W56" s="79"/>
      <c r="X56" s="79"/>
    </row>
    <row r="57" spans="1:24">
      <c r="A57" s="673"/>
      <c r="B57" s="401"/>
      <c r="C57" s="444"/>
      <c r="D57" s="687"/>
      <c r="E57" s="401"/>
      <c r="F57" s="101"/>
      <c r="G57" s="101"/>
      <c r="H57" s="95"/>
      <c r="I57" s="95"/>
      <c r="J57" s="95"/>
      <c r="K57" s="95"/>
      <c r="L57" s="95"/>
      <c r="M57" s="95"/>
      <c r="N57" s="95"/>
      <c r="O57" s="95"/>
      <c r="P57" s="81"/>
      <c r="R57" s="79"/>
      <c r="W57" s="79"/>
      <c r="X57" s="79"/>
    </row>
    <row r="58" spans="1:24">
      <c r="A58" s="673"/>
      <c r="B58" s="401"/>
      <c r="C58" s="444"/>
      <c r="D58" s="687"/>
      <c r="E58" s="401"/>
      <c r="F58" s="101"/>
      <c r="G58" s="101"/>
      <c r="H58" s="95"/>
      <c r="I58" s="95"/>
      <c r="J58" s="95"/>
      <c r="K58" s="95"/>
      <c r="L58" s="95"/>
      <c r="M58" s="95"/>
      <c r="N58" s="95"/>
      <c r="O58" s="95"/>
      <c r="P58" s="81"/>
      <c r="R58" s="79"/>
      <c r="W58" s="79"/>
      <c r="X58" s="79"/>
    </row>
    <row r="59" spans="1:24">
      <c r="A59" s="673"/>
      <c r="B59" s="401"/>
      <c r="C59" s="444"/>
      <c r="D59" s="687"/>
      <c r="E59" s="401"/>
      <c r="F59" s="101"/>
      <c r="G59" s="101"/>
      <c r="H59" s="95"/>
      <c r="I59" s="95"/>
      <c r="J59" s="95"/>
      <c r="K59" s="95"/>
      <c r="L59" s="95"/>
      <c r="M59" s="95"/>
      <c r="N59" s="95"/>
      <c r="O59" s="95"/>
      <c r="P59" s="81"/>
      <c r="R59" s="79"/>
      <c r="W59" s="79"/>
      <c r="X59" s="79"/>
    </row>
    <row r="60" spans="1:24">
      <c r="A60" s="673"/>
      <c r="B60" s="401"/>
      <c r="C60" s="444"/>
      <c r="D60" s="687"/>
      <c r="E60" s="401"/>
      <c r="F60" s="101"/>
      <c r="G60" s="101"/>
      <c r="H60" s="95"/>
      <c r="I60" s="95"/>
      <c r="J60" s="95"/>
      <c r="K60" s="95"/>
      <c r="L60" s="95"/>
      <c r="M60" s="95"/>
      <c r="N60" s="95"/>
      <c r="O60" s="95"/>
      <c r="P60" s="81"/>
      <c r="R60" s="79"/>
      <c r="W60" s="79"/>
      <c r="X60" s="79"/>
    </row>
    <row r="61" spans="1:24">
      <c r="A61" s="673"/>
      <c r="B61" s="401"/>
      <c r="C61" s="444"/>
      <c r="D61" s="687"/>
      <c r="E61" s="401"/>
      <c r="F61" s="101"/>
      <c r="G61" s="101"/>
      <c r="H61" s="95"/>
      <c r="I61" s="95"/>
      <c r="J61" s="95"/>
      <c r="K61" s="95"/>
      <c r="L61" s="95"/>
      <c r="M61" s="95"/>
      <c r="N61" s="95"/>
      <c r="O61" s="95"/>
      <c r="P61" s="81"/>
      <c r="R61" s="79"/>
      <c r="W61" s="79"/>
      <c r="X61" s="79"/>
    </row>
    <row r="62" spans="1:24">
      <c r="A62" s="673"/>
      <c r="B62" s="401"/>
      <c r="C62" s="444"/>
      <c r="D62" s="687"/>
      <c r="E62" s="401"/>
      <c r="F62" s="101"/>
      <c r="G62" s="101"/>
      <c r="H62" s="95"/>
      <c r="I62" s="95"/>
      <c r="J62" s="95"/>
      <c r="K62" s="95"/>
      <c r="L62" s="95"/>
      <c r="M62" s="95"/>
      <c r="N62" s="95"/>
      <c r="O62" s="95"/>
      <c r="P62" s="81"/>
      <c r="R62" s="79"/>
      <c r="W62" s="79"/>
      <c r="X62" s="79"/>
    </row>
    <row r="63" spans="1:24">
      <c r="A63" s="673"/>
      <c r="B63" s="401"/>
      <c r="C63" s="444"/>
      <c r="D63" s="687"/>
      <c r="E63" s="401"/>
      <c r="F63" s="101"/>
      <c r="G63" s="101"/>
      <c r="H63" s="95"/>
      <c r="I63" s="95"/>
      <c r="J63" s="95"/>
      <c r="K63" s="95"/>
      <c r="L63" s="95"/>
      <c r="M63" s="95"/>
      <c r="N63" s="95"/>
      <c r="O63" s="95"/>
      <c r="P63" s="81"/>
      <c r="R63" s="79"/>
      <c r="W63" s="79"/>
      <c r="X63" s="79"/>
    </row>
    <row r="64" spans="1:24">
      <c r="A64" s="673"/>
      <c r="B64" s="401"/>
      <c r="C64" s="444"/>
      <c r="D64" s="687"/>
      <c r="E64" s="401"/>
      <c r="F64" s="101"/>
      <c r="G64" s="101"/>
      <c r="H64" s="95"/>
      <c r="I64" s="95"/>
      <c r="J64" s="95"/>
      <c r="K64" s="95"/>
      <c r="L64" s="95"/>
      <c r="M64" s="95"/>
      <c r="N64" s="95"/>
      <c r="O64" s="95"/>
      <c r="P64" s="81"/>
      <c r="R64" s="79"/>
      <c r="W64" s="79"/>
      <c r="X64" s="79"/>
    </row>
    <row r="65" spans="1:24">
      <c r="A65" s="673"/>
      <c r="B65" s="401"/>
      <c r="C65" s="444"/>
      <c r="D65" s="687"/>
      <c r="E65" s="401"/>
      <c r="F65" s="101"/>
      <c r="G65" s="101"/>
      <c r="H65" s="95"/>
      <c r="I65" s="95"/>
      <c r="J65" s="95"/>
      <c r="K65" s="95"/>
      <c r="L65" s="95"/>
      <c r="M65" s="95"/>
      <c r="N65" s="95"/>
      <c r="O65" s="95"/>
      <c r="P65" s="81"/>
      <c r="R65" s="79"/>
      <c r="W65" s="79"/>
      <c r="X65" s="79"/>
    </row>
    <row r="66" spans="1:24">
      <c r="A66" s="673"/>
      <c r="B66" s="401"/>
      <c r="C66" s="444"/>
      <c r="D66" s="687"/>
      <c r="E66" s="401"/>
      <c r="F66" s="101"/>
      <c r="G66" s="101"/>
      <c r="H66" s="95"/>
      <c r="I66" s="95"/>
      <c r="J66" s="95"/>
      <c r="K66" s="95"/>
      <c r="L66" s="95"/>
      <c r="M66" s="95"/>
      <c r="N66" s="95"/>
      <c r="O66" s="95"/>
      <c r="P66" s="81"/>
      <c r="R66" s="79"/>
      <c r="W66" s="79"/>
      <c r="X66" s="79"/>
    </row>
    <row r="67" spans="1:24" ht="45">
      <c r="A67" s="673"/>
      <c r="B67" s="104">
        <v>11</v>
      </c>
      <c r="C67" s="103" t="s">
        <v>499</v>
      </c>
      <c r="D67" s="110">
        <v>28</v>
      </c>
      <c r="E67" s="110" t="s">
        <v>39</v>
      </c>
      <c r="F67" s="109" t="s">
        <v>513</v>
      </c>
      <c r="G67" s="109" t="s">
        <v>497</v>
      </c>
      <c r="H67" s="101">
        <v>0</v>
      </c>
      <c r="I67" s="101">
        <v>0</v>
      </c>
      <c r="J67" s="101">
        <v>0</v>
      </c>
      <c r="K67" s="101">
        <v>0</v>
      </c>
      <c r="L67" s="101">
        <v>47</v>
      </c>
      <c r="M67" s="101">
        <v>0</v>
      </c>
      <c r="N67" s="101">
        <v>0</v>
      </c>
      <c r="O67" s="101">
        <f>SUM(H67:N67)</f>
        <v>47</v>
      </c>
      <c r="P67" s="108">
        <f>D67*O67</f>
        <v>1316</v>
      </c>
      <c r="R67" s="79"/>
      <c r="W67" s="79"/>
      <c r="X67" s="79"/>
    </row>
    <row r="68" spans="1:24" ht="60">
      <c r="A68" s="673"/>
      <c r="B68" s="104">
        <v>12</v>
      </c>
      <c r="C68" s="136" t="s">
        <v>528</v>
      </c>
      <c r="D68" s="104">
        <v>1</v>
      </c>
      <c r="E68" s="104" t="s">
        <v>39</v>
      </c>
      <c r="F68" s="101" t="s">
        <v>514</v>
      </c>
      <c r="G68" s="101" t="s">
        <v>514</v>
      </c>
      <c r="H68" s="101">
        <v>0</v>
      </c>
      <c r="I68" s="101">
        <v>0</v>
      </c>
      <c r="J68" s="101">
        <v>0</v>
      </c>
      <c r="K68" s="101">
        <v>0</v>
      </c>
      <c r="L68" s="101">
        <v>5</v>
      </c>
      <c r="M68" s="101">
        <v>0</v>
      </c>
      <c r="N68" s="101">
        <v>27</v>
      </c>
      <c r="O68" s="101">
        <f>SUM(H68:N68)</f>
        <v>32</v>
      </c>
      <c r="P68" s="108">
        <f>D68*O68</f>
        <v>32</v>
      </c>
      <c r="R68" s="79"/>
      <c r="W68" s="79"/>
      <c r="X68" s="79"/>
    </row>
    <row r="69" spans="1:24">
      <c r="A69" s="673"/>
      <c r="B69" s="401">
        <v>13</v>
      </c>
      <c r="C69" s="688" t="s">
        <v>272</v>
      </c>
      <c r="D69" s="538">
        <v>2</v>
      </c>
      <c r="E69" s="538" t="s">
        <v>39</v>
      </c>
      <c r="F69" s="109" t="s">
        <v>502</v>
      </c>
      <c r="G69" s="109" t="s">
        <v>503</v>
      </c>
      <c r="H69" s="101">
        <v>8</v>
      </c>
      <c r="I69" s="101">
        <v>0</v>
      </c>
      <c r="J69" s="101">
        <v>15</v>
      </c>
      <c r="K69" s="101">
        <v>0</v>
      </c>
      <c r="L69" s="101">
        <v>3</v>
      </c>
      <c r="M69" s="101">
        <v>0</v>
      </c>
      <c r="N69" s="101">
        <v>0</v>
      </c>
      <c r="O69" s="101">
        <f>SUM(H69:N69)</f>
        <v>26</v>
      </c>
      <c r="P69" s="108">
        <f>D69*O69</f>
        <v>52</v>
      </c>
      <c r="R69" s="79"/>
      <c r="W69" s="79"/>
      <c r="X69" s="79"/>
    </row>
    <row r="70" spans="1:24">
      <c r="A70" s="673"/>
      <c r="B70" s="401"/>
      <c r="C70" s="688"/>
      <c r="D70" s="538"/>
      <c r="E70" s="538"/>
      <c r="F70" s="109"/>
      <c r="G70" s="109"/>
      <c r="H70" s="101"/>
      <c r="I70" s="101"/>
      <c r="J70" s="101"/>
      <c r="K70" s="101"/>
      <c r="L70" s="101"/>
      <c r="M70" s="101"/>
      <c r="N70" s="101"/>
      <c r="O70" s="101"/>
      <c r="P70" s="108"/>
      <c r="R70" s="79"/>
      <c r="W70" s="79"/>
      <c r="X70" s="79"/>
    </row>
    <row r="71" spans="1:24">
      <c r="A71" s="673"/>
      <c r="B71" s="401"/>
      <c r="C71" s="688"/>
      <c r="D71" s="538"/>
      <c r="E71" s="538"/>
      <c r="F71" s="109"/>
      <c r="G71" s="109"/>
      <c r="H71" s="101"/>
      <c r="I71" s="101"/>
      <c r="J71" s="101"/>
      <c r="K71" s="101"/>
      <c r="L71" s="101"/>
      <c r="M71" s="101"/>
      <c r="N71" s="101"/>
      <c r="O71" s="101"/>
      <c r="P71" s="108"/>
      <c r="R71" s="79"/>
      <c r="W71" s="79"/>
      <c r="X71" s="79"/>
    </row>
    <row r="72" spans="1:24" ht="45">
      <c r="A72" s="673"/>
      <c r="B72" s="104">
        <v>14</v>
      </c>
      <c r="C72" s="103" t="s">
        <v>520</v>
      </c>
      <c r="D72" s="104">
        <v>1</v>
      </c>
      <c r="E72" s="104" t="s">
        <v>39</v>
      </c>
      <c r="F72" s="101" t="s">
        <v>521</v>
      </c>
      <c r="G72" s="101" t="s">
        <v>521</v>
      </c>
      <c r="H72" s="101">
        <v>0</v>
      </c>
      <c r="I72" s="101">
        <v>0</v>
      </c>
      <c r="J72" s="101">
        <v>16</v>
      </c>
      <c r="K72" s="101">
        <v>0</v>
      </c>
      <c r="L72" s="101">
        <v>0</v>
      </c>
      <c r="M72" s="101">
        <v>0</v>
      </c>
      <c r="N72" s="101">
        <v>0</v>
      </c>
      <c r="O72" s="101">
        <f>SUM(H72:N72)</f>
        <v>16</v>
      </c>
      <c r="P72" s="108">
        <f t="shared" ref="P72:P88" si="6">D72*O72</f>
        <v>16</v>
      </c>
      <c r="R72" s="79"/>
      <c r="W72" s="79"/>
      <c r="X72" s="79"/>
    </row>
    <row r="73" spans="1:24" ht="33.75" customHeight="1">
      <c r="A73" s="673"/>
      <c r="B73" s="104">
        <v>15</v>
      </c>
      <c r="C73" s="136" t="s">
        <v>515</v>
      </c>
      <c r="D73" s="110">
        <v>1</v>
      </c>
      <c r="E73" s="110" t="s">
        <v>39</v>
      </c>
      <c r="F73" s="109" t="s">
        <v>498</v>
      </c>
      <c r="G73" s="109" t="s">
        <v>498</v>
      </c>
      <c r="H73" s="109">
        <v>1</v>
      </c>
      <c r="I73" s="109">
        <v>0</v>
      </c>
      <c r="J73" s="109">
        <v>15</v>
      </c>
      <c r="K73" s="109">
        <v>0</v>
      </c>
      <c r="L73" s="109">
        <v>0</v>
      </c>
      <c r="M73" s="109">
        <v>0</v>
      </c>
      <c r="N73" s="109">
        <v>0</v>
      </c>
      <c r="O73" s="109">
        <f>SUM(H73:N73)</f>
        <v>16</v>
      </c>
      <c r="P73" s="286">
        <f t="shared" si="6"/>
        <v>16</v>
      </c>
      <c r="R73" s="79"/>
      <c r="W73" s="79"/>
      <c r="X73" s="79"/>
    </row>
    <row r="74" spans="1:24" ht="63" customHeight="1">
      <c r="A74" s="673"/>
      <c r="B74" s="109">
        <v>16</v>
      </c>
      <c r="C74" s="114" t="s">
        <v>524</v>
      </c>
      <c r="D74" s="104">
        <v>2</v>
      </c>
      <c r="E74" s="104" t="s">
        <v>39</v>
      </c>
      <c r="F74" s="101" t="s">
        <v>508</v>
      </c>
      <c r="G74" s="101" t="s">
        <v>525</v>
      </c>
      <c r="H74" s="101">
        <v>0</v>
      </c>
      <c r="I74" s="101">
        <v>0</v>
      </c>
      <c r="J74" s="101">
        <v>20</v>
      </c>
      <c r="K74" s="101">
        <v>0</v>
      </c>
      <c r="L74" s="101">
        <v>4</v>
      </c>
      <c r="M74" s="101">
        <v>0</v>
      </c>
      <c r="N74" s="101">
        <v>0</v>
      </c>
      <c r="O74" s="109">
        <f>SUM(H74:N74)</f>
        <v>24</v>
      </c>
      <c r="P74" s="286">
        <f t="shared" si="6"/>
        <v>48</v>
      </c>
      <c r="R74" s="79"/>
      <c r="W74" s="79"/>
      <c r="X74" s="79"/>
    </row>
    <row r="75" spans="1:24">
      <c r="A75" s="673"/>
      <c r="B75" s="457">
        <v>17</v>
      </c>
      <c r="C75" s="454" t="s">
        <v>540</v>
      </c>
      <c r="D75" s="104">
        <v>3</v>
      </c>
      <c r="E75" s="104" t="s">
        <v>39</v>
      </c>
      <c r="F75" s="109" t="s">
        <v>529</v>
      </c>
      <c r="G75" s="109" t="s">
        <v>530</v>
      </c>
      <c r="H75" s="101">
        <v>2</v>
      </c>
      <c r="I75" s="101">
        <v>0</v>
      </c>
      <c r="J75" s="101">
        <v>50</v>
      </c>
      <c r="K75" s="101">
        <v>0</v>
      </c>
      <c r="L75" s="101">
        <v>0</v>
      </c>
      <c r="M75" s="101">
        <v>0</v>
      </c>
      <c r="N75" s="101">
        <v>0</v>
      </c>
      <c r="O75" s="109">
        <f t="shared" ref="O75:O76" si="7">SUM(H75:N75)</f>
        <v>52</v>
      </c>
      <c r="P75" s="286">
        <f t="shared" si="6"/>
        <v>156</v>
      </c>
      <c r="R75" s="79"/>
      <c r="W75" s="79"/>
      <c r="X75" s="79"/>
    </row>
    <row r="76" spans="1:24">
      <c r="A76" s="673"/>
      <c r="B76" s="458"/>
      <c r="C76" s="455"/>
      <c r="D76" s="104">
        <v>3</v>
      </c>
      <c r="E76" s="104" t="s">
        <v>39</v>
      </c>
      <c r="F76" s="109" t="s">
        <v>529</v>
      </c>
      <c r="G76" s="109" t="s">
        <v>530</v>
      </c>
      <c r="H76" s="101">
        <v>8</v>
      </c>
      <c r="I76" s="101">
        <v>0</v>
      </c>
      <c r="J76" s="101">
        <v>30</v>
      </c>
      <c r="K76" s="101">
        <v>0</v>
      </c>
      <c r="L76" s="101">
        <v>0</v>
      </c>
      <c r="M76" s="101">
        <v>0</v>
      </c>
      <c r="N76" s="101">
        <v>0</v>
      </c>
      <c r="O76" s="109">
        <f t="shared" si="7"/>
        <v>38</v>
      </c>
      <c r="P76" s="286">
        <f t="shared" si="6"/>
        <v>114</v>
      </c>
      <c r="R76" s="79"/>
      <c r="W76" s="79"/>
      <c r="X76" s="79"/>
    </row>
    <row r="77" spans="1:24">
      <c r="A77" s="673"/>
      <c r="B77" s="458"/>
      <c r="C77" s="455"/>
      <c r="D77" s="104">
        <v>3</v>
      </c>
      <c r="E77" s="104" t="s">
        <v>39</v>
      </c>
      <c r="F77" s="140" t="s">
        <v>531</v>
      </c>
      <c r="G77" s="140" t="s">
        <v>532</v>
      </c>
      <c r="H77" s="298">
        <v>8</v>
      </c>
      <c r="I77" s="101">
        <v>0</v>
      </c>
      <c r="J77" s="101">
        <v>28</v>
      </c>
      <c r="K77" s="101">
        <v>0</v>
      </c>
      <c r="L77" s="101">
        <v>0</v>
      </c>
      <c r="M77" s="101">
        <v>0</v>
      </c>
      <c r="N77" s="101">
        <v>0</v>
      </c>
      <c r="O77" s="109">
        <f>SUM(H77:N77)</f>
        <v>36</v>
      </c>
      <c r="P77" s="286">
        <f t="shared" si="6"/>
        <v>108</v>
      </c>
      <c r="R77" s="79"/>
      <c r="W77" s="79"/>
      <c r="X77" s="79"/>
    </row>
    <row r="78" spans="1:24">
      <c r="A78" s="673"/>
      <c r="B78" s="458"/>
      <c r="C78" s="455"/>
      <c r="D78" s="104">
        <v>3</v>
      </c>
      <c r="E78" s="104" t="s">
        <v>39</v>
      </c>
      <c r="F78" s="140" t="s">
        <v>531</v>
      </c>
      <c r="G78" s="140" t="s">
        <v>532</v>
      </c>
      <c r="H78" s="298">
        <v>7</v>
      </c>
      <c r="I78" s="101">
        <v>0</v>
      </c>
      <c r="J78" s="101">
        <v>27</v>
      </c>
      <c r="K78" s="101">
        <v>0</v>
      </c>
      <c r="L78" s="101">
        <v>0</v>
      </c>
      <c r="M78" s="101">
        <v>0</v>
      </c>
      <c r="N78" s="101">
        <v>0</v>
      </c>
      <c r="O78" s="109">
        <f t="shared" ref="O78:O88" si="8">SUM(H78:N78)</f>
        <v>34</v>
      </c>
      <c r="P78" s="286">
        <f t="shared" si="6"/>
        <v>102</v>
      </c>
      <c r="R78" s="79"/>
      <c r="W78" s="79"/>
      <c r="X78" s="79"/>
    </row>
    <row r="79" spans="1:24">
      <c r="A79" s="673"/>
      <c r="B79" s="458"/>
      <c r="C79" s="455"/>
      <c r="D79" s="104">
        <v>3</v>
      </c>
      <c r="E79" s="104" t="s">
        <v>39</v>
      </c>
      <c r="F79" s="140" t="s">
        <v>533</v>
      </c>
      <c r="G79" s="140" t="s">
        <v>534</v>
      </c>
      <c r="H79" s="298">
        <v>2</v>
      </c>
      <c r="I79" s="101">
        <v>0</v>
      </c>
      <c r="J79" s="101">
        <v>23</v>
      </c>
      <c r="K79" s="101">
        <v>0</v>
      </c>
      <c r="L79" s="101">
        <v>0</v>
      </c>
      <c r="M79" s="101">
        <v>0</v>
      </c>
      <c r="N79" s="101">
        <v>0</v>
      </c>
      <c r="O79" s="109">
        <f t="shared" si="8"/>
        <v>25</v>
      </c>
      <c r="P79" s="286">
        <f t="shared" si="6"/>
        <v>75</v>
      </c>
      <c r="R79" s="79"/>
      <c r="W79" s="79"/>
      <c r="X79" s="79"/>
    </row>
    <row r="80" spans="1:24">
      <c r="A80" s="673"/>
      <c r="B80" s="458"/>
      <c r="C80" s="455"/>
      <c r="D80" s="104">
        <v>3</v>
      </c>
      <c r="E80" s="104" t="s">
        <v>39</v>
      </c>
      <c r="F80" s="140" t="s">
        <v>533</v>
      </c>
      <c r="G80" s="140" t="s">
        <v>534</v>
      </c>
      <c r="H80" s="298">
        <v>4</v>
      </c>
      <c r="I80" s="101">
        <v>0</v>
      </c>
      <c r="J80" s="101">
        <v>25</v>
      </c>
      <c r="K80" s="101">
        <v>0</v>
      </c>
      <c r="L80" s="101">
        <v>0</v>
      </c>
      <c r="M80" s="101">
        <v>0</v>
      </c>
      <c r="N80" s="101">
        <v>0</v>
      </c>
      <c r="O80" s="109">
        <f t="shared" si="8"/>
        <v>29</v>
      </c>
      <c r="P80" s="286">
        <f t="shared" si="6"/>
        <v>87</v>
      </c>
      <c r="R80" s="79"/>
      <c r="W80" s="79"/>
      <c r="X80" s="79"/>
    </row>
    <row r="81" spans="1:24">
      <c r="A81" s="673"/>
      <c r="B81" s="458"/>
      <c r="C81" s="455"/>
      <c r="D81" s="104">
        <v>3</v>
      </c>
      <c r="E81" s="104" t="s">
        <v>39</v>
      </c>
      <c r="F81" s="140" t="s">
        <v>502</v>
      </c>
      <c r="G81" s="140" t="s">
        <v>535</v>
      </c>
      <c r="H81" s="298">
        <v>13</v>
      </c>
      <c r="I81" s="101">
        <v>0</v>
      </c>
      <c r="J81" s="101">
        <v>29</v>
      </c>
      <c r="K81" s="101">
        <v>0</v>
      </c>
      <c r="L81" s="101">
        <v>0</v>
      </c>
      <c r="M81" s="101">
        <v>0</v>
      </c>
      <c r="N81" s="101">
        <v>0</v>
      </c>
      <c r="O81" s="109">
        <f t="shared" si="8"/>
        <v>42</v>
      </c>
      <c r="P81" s="286">
        <f t="shared" si="6"/>
        <v>126</v>
      </c>
      <c r="R81" s="79"/>
      <c r="W81" s="79"/>
      <c r="X81" s="79"/>
    </row>
    <row r="82" spans="1:24">
      <c r="A82" s="673"/>
      <c r="B82" s="458"/>
      <c r="C82" s="455"/>
      <c r="D82" s="104">
        <v>3</v>
      </c>
      <c r="E82" s="104" t="s">
        <v>39</v>
      </c>
      <c r="F82" s="140" t="s">
        <v>502</v>
      </c>
      <c r="G82" s="140" t="s">
        <v>535</v>
      </c>
      <c r="H82" s="298">
        <v>6</v>
      </c>
      <c r="I82" s="101">
        <v>0</v>
      </c>
      <c r="J82" s="101">
        <v>24</v>
      </c>
      <c r="K82" s="101">
        <v>0</v>
      </c>
      <c r="L82" s="101">
        <v>0</v>
      </c>
      <c r="M82" s="101">
        <v>0</v>
      </c>
      <c r="N82" s="101">
        <v>0</v>
      </c>
      <c r="O82" s="109">
        <f t="shared" si="8"/>
        <v>30</v>
      </c>
      <c r="P82" s="286">
        <f t="shared" si="6"/>
        <v>90</v>
      </c>
      <c r="R82" s="79"/>
      <c r="W82" s="79"/>
      <c r="X82" s="79"/>
    </row>
    <row r="83" spans="1:24">
      <c r="A83" s="673"/>
      <c r="B83" s="458"/>
      <c r="C83" s="455"/>
      <c r="D83" s="104">
        <v>3</v>
      </c>
      <c r="E83" s="104" t="s">
        <v>39</v>
      </c>
      <c r="F83" s="140" t="s">
        <v>509</v>
      </c>
      <c r="G83" s="140" t="s">
        <v>536</v>
      </c>
      <c r="H83" s="298">
        <v>4</v>
      </c>
      <c r="I83" s="101">
        <v>0</v>
      </c>
      <c r="J83" s="101">
        <v>18</v>
      </c>
      <c r="K83" s="101">
        <v>0</v>
      </c>
      <c r="L83" s="101">
        <v>0</v>
      </c>
      <c r="M83" s="101">
        <v>0</v>
      </c>
      <c r="N83" s="101">
        <v>0</v>
      </c>
      <c r="O83" s="109">
        <f t="shared" si="8"/>
        <v>22</v>
      </c>
      <c r="P83" s="286">
        <f t="shared" si="6"/>
        <v>66</v>
      </c>
      <c r="R83" s="79"/>
      <c r="W83" s="79"/>
      <c r="X83" s="79"/>
    </row>
    <row r="84" spans="1:24">
      <c r="A84" s="673"/>
      <c r="B84" s="458"/>
      <c r="C84" s="455"/>
      <c r="D84" s="104">
        <v>3</v>
      </c>
      <c r="E84" s="104" t="s">
        <v>39</v>
      </c>
      <c r="F84" s="140" t="s">
        <v>509</v>
      </c>
      <c r="G84" s="140" t="s">
        <v>536</v>
      </c>
      <c r="H84" s="298">
        <v>9</v>
      </c>
      <c r="I84" s="101">
        <v>0</v>
      </c>
      <c r="J84" s="101">
        <v>21</v>
      </c>
      <c r="K84" s="101">
        <v>0</v>
      </c>
      <c r="L84" s="101">
        <v>0</v>
      </c>
      <c r="M84" s="101">
        <v>0</v>
      </c>
      <c r="N84" s="101">
        <v>0</v>
      </c>
      <c r="O84" s="109">
        <f t="shared" si="8"/>
        <v>30</v>
      </c>
      <c r="P84" s="286">
        <f t="shared" si="6"/>
        <v>90</v>
      </c>
      <c r="R84" s="79"/>
      <c r="W84" s="79"/>
      <c r="X84" s="79"/>
    </row>
    <row r="85" spans="1:24">
      <c r="A85" s="673"/>
      <c r="B85" s="458"/>
      <c r="C85" s="455"/>
      <c r="D85" s="104">
        <v>3</v>
      </c>
      <c r="E85" s="104" t="s">
        <v>39</v>
      </c>
      <c r="F85" s="140" t="s">
        <v>505</v>
      </c>
      <c r="G85" s="140" t="s">
        <v>521</v>
      </c>
      <c r="H85" s="298">
        <v>6</v>
      </c>
      <c r="I85" s="101">
        <v>0</v>
      </c>
      <c r="J85" s="101">
        <v>20</v>
      </c>
      <c r="K85" s="101">
        <v>0</v>
      </c>
      <c r="L85" s="101">
        <v>0</v>
      </c>
      <c r="M85" s="101">
        <v>0</v>
      </c>
      <c r="N85" s="101">
        <v>0</v>
      </c>
      <c r="O85" s="109">
        <f t="shared" si="8"/>
        <v>26</v>
      </c>
      <c r="P85" s="286">
        <f t="shared" si="6"/>
        <v>78</v>
      </c>
      <c r="R85" s="79"/>
      <c r="W85" s="79"/>
      <c r="X85" s="79"/>
    </row>
    <row r="86" spans="1:24">
      <c r="A86" s="673"/>
      <c r="B86" s="458"/>
      <c r="C86" s="455"/>
      <c r="D86" s="104">
        <v>3</v>
      </c>
      <c r="E86" s="104" t="s">
        <v>39</v>
      </c>
      <c r="F86" s="140" t="s">
        <v>505</v>
      </c>
      <c r="G86" s="140" t="s">
        <v>521</v>
      </c>
      <c r="H86" s="298">
        <v>3</v>
      </c>
      <c r="I86" s="101">
        <v>0</v>
      </c>
      <c r="J86" s="101">
        <v>17</v>
      </c>
      <c r="K86" s="101">
        <v>0</v>
      </c>
      <c r="L86" s="101">
        <v>0</v>
      </c>
      <c r="M86" s="101">
        <v>0</v>
      </c>
      <c r="N86" s="101">
        <v>0</v>
      </c>
      <c r="O86" s="109">
        <f t="shared" si="8"/>
        <v>20</v>
      </c>
      <c r="P86" s="286">
        <f t="shared" si="6"/>
        <v>60</v>
      </c>
      <c r="R86" s="79"/>
      <c r="W86" s="79"/>
      <c r="X86" s="79"/>
    </row>
    <row r="87" spans="1:24">
      <c r="A87" s="673"/>
      <c r="B87" s="458"/>
      <c r="C87" s="455"/>
      <c r="D87" s="104">
        <v>3</v>
      </c>
      <c r="E87" s="104" t="s">
        <v>39</v>
      </c>
      <c r="F87" s="140" t="s">
        <v>522</v>
      </c>
      <c r="G87" s="140" t="s">
        <v>537</v>
      </c>
      <c r="H87" s="298">
        <v>0</v>
      </c>
      <c r="I87" s="101">
        <v>0</v>
      </c>
      <c r="J87" s="101">
        <v>41</v>
      </c>
      <c r="K87" s="101">
        <v>0</v>
      </c>
      <c r="L87" s="101">
        <v>0</v>
      </c>
      <c r="M87" s="101">
        <v>0</v>
      </c>
      <c r="N87" s="101">
        <v>0</v>
      </c>
      <c r="O87" s="109">
        <f t="shared" si="8"/>
        <v>41</v>
      </c>
      <c r="P87" s="286">
        <f t="shared" si="6"/>
        <v>123</v>
      </c>
      <c r="R87" s="79"/>
      <c r="W87" s="79"/>
      <c r="X87" s="79"/>
    </row>
    <row r="88" spans="1:24">
      <c r="A88" s="673"/>
      <c r="B88" s="465"/>
      <c r="C88" s="456"/>
      <c r="D88" s="104">
        <v>3</v>
      </c>
      <c r="E88" s="104" t="s">
        <v>39</v>
      </c>
      <c r="F88" s="140" t="s">
        <v>538</v>
      </c>
      <c r="G88" s="140" t="s">
        <v>523</v>
      </c>
      <c r="H88" s="298">
        <v>0</v>
      </c>
      <c r="I88" s="101">
        <v>0</v>
      </c>
      <c r="J88" s="101">
        <v>36</v>
      </c>
      <c r="K88" s="101">
        <v>0</v>
      </c>
      <c r="L88" s="101">
        <v>0</v>
      </c>
      <c r="M88" s="101">
        <v>0</v>
      </c>
      <c r="N88" s="101">
        <v>0</v>
      </c>
      <c r="O88" s="109">
        <f t="shared" si="8"/>
        <v>36</v>
      </c>
      <c r="P88" s="286">
        <f t="shared" si="6"/>
        <v>108</v>
      </c>
      <c r="R88" s="79"/>
      <c r="W88" s="79"/>
      <c r="X88" s="79"/>
    </row>
    <row r="89" spans="1:24" ht="63" customHeight="1">
      <c r="A89" s="673"/>
      <c r="B89" s="85"/>
      <c r="C89" s="290" t="s">
        <v>494</v>
      </c>
      <c r="D89" s="135">
        <f>SUM(D45:D88)</f>
        <v>105.75</v>
      </c>
      <c r="E89" s="101"/>
      <c r="F89" s="101"/>
      <c r="G89" s="101"/>
      <c r="H89" s="297">
        <f t="shared" ref="H89:P89" si="9">SUM(H45:H88)</f>
        <v>81</v>
      </c>
      <c r="I89" s="297">
        <f t="shared" si="9"/>
        <v>0</v>
      </c>
      <c r="J89" s="297">
        <f t="shared" si="9"/>
        <v>553</v>
      </c>
      <c r="K89" s="297">
        <f t="shared" si="9"/>
        <v>0</v>
      </c>
      <c r="L89" s="297">
        <f t="shared" si="9"/>
        <v>59</v>
      </c>
      <c r="M89" s="297">
        <f t="shared" si="9"/>
        <v>0</v>
      </c>
      <c r="N89" s="297">
        <f t="shared" si="9"/>
        <v>27</v>
      </c>
      <c r="O89" s="297">
        <f t="shared" si="9"/>
        <v>720</v>
      </c>
      <c r="P89" s="135">
        <f t="shared" si="9"/>
        <v>5680.5</v>
      </c>
      <c r="R89" s="79"/>
      <c r="W89" s="79"/>
      <c r="X89" s="79"/>
    </row>
    <row r="90" spans="1:24" ht="78.75" customHeight="1">
      <c r="A90" s="674"/>
      <c r="B90" s="85"/>
      <c r="C90" s="290" t="s">
        <v>495</v>
      </c>
      <c r="D90" s="135">
        <f>D89+'Dec 24'!D106</f>
        <v>587.75</v>
      </c>
      <c r="E90" s="101"/>
      <c r="F90" s="101"/>
      <c r="G90" s="101"/>
      <c r="H90" s="135">
        <f>H89+'Dec 24'!H106</f>
        <v>334</v>
      </c>
      <c r="I90" s="135">
        <f>I89+'Dec 24'!I106</f>
        <v>25</v>
      </c>
      <c r="J90" s="135">
        <f>J89+'Dec 24'!J106</f>
        <v>3862</v>
      </c>
      <c r="K90" s="135">
        <f>K89+'Dec 24'!K106</f>
        <v>30</v>
      </c>
      <c r="L90" s="135">
        <f>L89+'Dec 24'!L106</f>
        <v>619</v>
      </c>
      <c r="M90" s="135">
        <f>M89+'Dec 24'!M106</f>
        <v>0</v>
      </c>
      <c r="N90" s="135">
        <f>N89+'Dec 24'!N106</f>
        <v>95</v>
      </c>
      <c r="O90" s="135">
        <f>O89+'Dec 24'!O106</f>
        <v>4965</v>
      </c>
      <c r="P90" s="135">
        <f>P89+'Dec 24'!P106</f>
        <v>44902.5</v>
      </c>
      <c r="R90" s="79"/>
      <c r="W90" s="79"/>
      <c r="X90" s="79"/>
    </row>
    <row r="91" spans="1:24" ht="63" customHeight="1">
      <c r="A91" s="439" t="s">
        <v>20</v>
      </c>
      <c r="B91" s="457">
        <v>18</v>
      </c>
      <c r="C91" s="454" t="s">
        <v>527</v>
      </c>
      <c r="D91" s="424">
        <v>2</v>
      </c>
      <c r="E91" s="427" t="s">
        <v>39</v>
      </c>
      <c r="F91" s="109" t="s">
        <v>509</v>
      </c>
      <c r="G91" s="109" t="s">
        <v>516</v>
      </c>
      <c r="H91" s="101">
        <v>0</v>
      </c>
      <c r="I91" s="101">
        <v>0</v>
      </c>
      <c r="J91" s="101">
        <v>0</v>
      </c>
      <c r="K91" s="101">
        <v>0</v>
      </c>
      <c r="L91" s="101">
        <v>0</v>
      </c>
      <c r="M91" s="101">
        <v>0</v>
      </c>
      <c r="N91" s="101">
        <v>16</v>
      </c>
      <c r="O91" s="101">
        <f>SUM(H91:N91)</f>
        <v>16</v>
      </c>
      <c r="P91" s="108">
        <f>O91*D91</f>
        <v>32</v>
      </c>
      <c r="R91" s="79"/>
      <c r="W91" s="79"/>
      <c r="X91" s="79"/>
    </row>
    <row r="92" spans="1:24">
      <c r="A92" s="439"/>
      <c r="B92" s="458"/>
      <c r="C92" s="455"/>
      <c r="D92" s="425"/>
      <c r="E92" s="682"/>
      <c r="F92" s="109"/>
      <c r="G92" s="109"/>
      <c r="H92" s="101"/>
      <c r="I92" s="101"/>
      <c r="J92" s="101"/>
      <c r="K92" s="101"/>
      <c r="L92" s="101"/>
      <c r="M92" s="101"/>
      <c r="N92" s="101"/>
      <c r="O92" s="101"/>
      <c r="P92" s="108"/>
      <c r="R92" s="79"/>
      <c r="W92" s="79"/>
      <c r="X92" s="79"/>
    </row>
    <row r="93" spans="1:24">
      <c r="A93" s="439"/>
      <c r="B93" s="458"/>
      <c r="C93" s="455"/>
      <c r="D93" s="425"/>
      <c r="E93" s="682"/>
      <c r="F93" s="109"/>
      <c r="G93" s="109"/>
      <c r="H93" s="101"/>
      <c r="I93" s="101"/>
      <c r="J93" s="101"/>
      <c r="K93" s="101"/>
      <c r="L93" s="101"/>
      <c r="M93" s="101"/>
      <c r="N93" s="101"/>
      <c r="O93" s="101"/>
      <c r="P93" s="108"/>
      <c r="R93" s="79"/>
      <c r="W93" s="79"/>
      <c r="X93" s="79"/>
    </row>
    <row r="94" spans="1:24">
      <c r="A94" s="439"/>
      <c r="B94" s="465"/>
      <c r="C94" s="455"/>
      <c r="D94" s="425"/>
      <c r="E94" s="682"/>
      <c r="F94" s="109"/>
      <c r="G94" s="109"/>
      <c r="H94" s="101"/>
      <c r="I94" s="101"/>
      <c r="J94" s="101"/>
      <c r="K94" s="101"/>
      <c r="L94" s="101"/>
      <c r="M94" s="101"/>
      <c r="N94" s="101"/>
      <c r="O94" s="101"/>
      <c r="P94" s="108"/>
      <c r="R94" s="79"/>
      <c r="W94" s="79"/>
      <c r="X94" s="79"/>
    </row>
    <row r="95" spans="1:24">
      <c r="A95" s="439"/>
      <c r="B95" s="424">
        <v>19</v>
      </c>
      <c r="C95" s="444" t="s">
        <v>539</v>
      </c>
      <c r="D95" s="401">
        <v>1</v>
      </c>
      <c r="E95" s="401" t="s">
        <v>39</v>
      </c>
      <c r="F95" s="101" t="s">
        <v>522</v>
      </c>
      <c r="G95" s="101" t="s">
        <v>522</v>
      </c>
      <c r="H95" s="101">
        <v>0</v>
      </c>
      <c r="I95" s="101">
        <v>0</v>
      </c>
      <c r="J95" s="101">
        <v>0</v>
      </c>
      <c r="K95" s="101">
        <v>0</v>
      </c>
      <c r="L95" s="101">
        <v>0</v>
      </c>
      <c r="M95" s="101">
        <v>0</v>
      </c>
      <c r="N95" s="101">
        <v>42</v>
      </c>
      <c r="O95" s="101">
        <f>SUM(H95:N95)</f>
        <v>42</v>
      </c>
      <c r="P95" s="108">
        <f>D95*O95</f>
        <v>42</v>
      </c>
      <c r="R95" s="79"/>
      <c r="W95" s="79"/>
      <c r="X95" s="79"/>
    </row>
    <row r="96" spans="1:24">
      <c r="A96" s="439"/>
      <c r="B96" s="425"/>
      <c r="C96" s="444"/>
      <c r="D96" s="401"/>
      <c r="E96" s="401"/>
      <c r="F96" s="101"/>
      <c r="G96" s="101"/>
      <c r="H96" s="101"/>
      <c r="I96" s="101"/>
      <c r="J96" s="101"/>
      <c r="K96" s="101"/>
      <c r="L96" s="101"/>
      <c r="M96" s="101"/>
      <c r="N96" s="101"/>
      <c r="O96" s="101"/>
      <c r="P96" s="108"/>
      <c r="R96" s="79"/>
      <c r="W96" s="79"/>
      <c r="X96" s="79"/>
    </row>
    <row r="97" spans="1:24">
      <c r="A97" s="439"/>
      <c r="B97" s="425"/>
      <c r="C97" s="444"/>
      <c r="D97" s="401"/>
      <c r="E97" s="401"/>
      <c r="F97" s="101"/>
      <c r="G97" s="101"/>
      <c r="H97" s="101"/>
      <c r="I97" s="101"/>
      <c r="J97" s="101"/>
      <c r="K97" s="101"/>
      <c r="L97" s="101"/>
      <c r="M97" s="101"/>
      <c r="N97" s="101"/>
      <c r="O97" s="101"/>
      <c r="P97" s="108"/>
      <c r="R97" s="79"/>
      <c r="W97" s="79"/>
      <c r="X97" s="79"/>
    </row>
    <row r="98" spans="1:24" ht="30">
      <c r="A98" s="439"/>
      <c r="B98" s="153"/>
      <c r="C98" s="290" t="s">
        <v>494</v>
      </c>
      <c r="D98" s="102">
        <f>SUM(D91:D97)</f>
        <v>3</v>
      </c>
      <c r="E98" s="106"/>
      <c r="F98" s="106"/>
      <c r="G98" s="106"/>
      <c r="H98" s="102">
        <f>SUM(H91:H97)</f>
        <v>0</v>
      </c>
      <c r="I98" s="102">
        <f t="shared" ref="I98:N98" si="10">SUM(I91:I97)</f>
        <v>0</v>
      </c>
      <c r="J98" s="102">
        <f t="shared" si="10"/>
        <v>0</v>
      </c>
      <c r="K98" s="102">
        <f t="shared" si="10"/>
        <v>0</v>
      </c>
      <c r="L98" s="102">
        <f t="shared" si="10"/>
        <v>0</v>
      </c>
      <c r="M98" s="102">
        <f t="shared" si="10"/>
        <v>0</v>
      </c>
      <c r="N98" s="102">
        <f t="shared" si="10"/>
        <v>58</v>
      </c>
      <c r="O98" s="102">
        <f>SUM(O91:O97)</f>
        <v>58</v>
      </c>
      <c r="P98" s="107">
        <f>SUM(P91:P97)</f>
        <v>74</v>
      </c>
      <c r="R98" s="79"/>
      <c r="W98" s="79"/>
      <c r="X98" s="79"/>
    </row>
    <row r="99" spans="1:24" ht="30">
      <c r="A99" s="439"/>
      <c r="B99" s="85"/>
      <c r="C99" s="290" t="s">
        <v>495</v>
      </c>
      <c r="D99" s="102">
        <f>D98+'Dec 24'!D109</f>
        <v>3</v>
      </c>
      <c r="E99" s="102"/>
      <c r="F99" s="106"/>
      <c r="G99" s="106"/>
      <c r="H99" s="102">
        <f>H98+'Dec 24'!H109</f>
        <v>0</v>
      </c>
      <c r="I99" s="102">
        <f>I98+'Dec 24'!I109</f>
        <v>0</v>
      </c>
      <c r="J99" s="102">
        <f>J98+'Dec 24'!J109</f>
        <v>0</v>
      </c>
      <c r="K99" s="102">
        <f>K98+'Dec 24'!K109</f>
        <v>0</v>
      </c>
      <c r="L99" s="102">
        <f>L98+'Dec 24'!L109</f>
        <v>0</v>
      </c>
      <c r="M99" s="102">
        <f>M98+'Dec 24'!M109</f>
        <v>0</v>
      </c>
      <c r="N99" s="102">
        <f>N98+'Dec 24'!N109</f>
        <v>58</v>
      </c>
      <c r="O99" s="102">
        <f>O98+'Dec 24'!O109</f>
        <v>58</v>
      </c>
      <c r="P99" s="107">
        <f>P98+'Dec 24'!P109</f>
        <v>74</v>
      </c>
      <c r="R99" s="79"/>
      <c r="W99" s="79"/>
      <c r="X99" s="79"/>
    </row>
    <row r="100" spans="1:24" ht="21.75" customHeight="1">
      <c r="A100" s="436" t="s">
        <v>21</v>
      </c>
      <c r="B100" s="437"/>
      <c r="C100" s="437"/>
      <c r="D100" s="437"/>
      <c r="E100" s="437"/>
      <c r="F100" s="437"/>
      <c r="G100" s="437"/>
      <c r="H100" s="437"/>
      <c r="I100" s="437"/>
      <c r="J100" s="437"/>
      <c r="K100" s="437"/>
      <c r="L100" s="437"/>
      <c r="M100" s="437"/>
      <c r="N100" s="437"/>
      <c r="O100" s="437"/>
      <c r="P100" s="438"/>
      <c r="R100" s="79"/>
      <c r="W100" s="79"/>
      <c r="X100" s="79"/>
    </row>
    <row r="101" spans="1:24" ht="36" customHeight="1">
      <c r="A101" s="436" t="s">
        <v>192</v>
      </c>
      <c r="B101" s="437"/>
      <c r="C101" s="437"/>
      <c r="D101" s="437"/>
      <c r="E101" s="437"/>
      <c r="F101" s="437"/>
      <c r="G101" s="437"/>
      <c r="H101" s="437"/>
      <c r="I101" s="437"/>
      <c r="J101" s="437"/>
      <c r="K101" s="437"/>
      <c r="L101" s="437"/>
      <c r="M101" s="437"/>
      <c r="N101" s="437"/>
      <c r="O101" s="437"/>
      <c r="P101" s="438"/>
      <c r="R101" s="79"/>
      <c r="W101" s="79"/>
      <c r="X101" s="79"/>
    </row>
    <row r="102" spans="1:24">
      <c r="A102" s="84"/>
      <c r="B102" s="95"/>
      <c r="C102" s="248"/>
      <c r="D102" s="97"/>
      <c r="E102" s="97"/>
      <c r="F102" s="84"/>
      <c r="G102" s="84"/>
      <c r="H102" s="84"/>
      <c r="I102" s="84"/>
      <c r="J102" s="95"/>
      <c r="K102" s="84"/>
      <c r="L102" s="84"/>
      <c r="M102" s="84"/>
      <c r="N102" s="84"/>
      <c r="O102" s="97"/>
      <c r="P102" s="84"/>
      <c r="Q102" s="84"/>
      <c r="R102" s="248"/>
      <c r="S102" s="84"/>
      <c r="T102" s="84"/>
      <c r="U102" s="274"/>
      <c r="V102" s="84"/>
      <c r="W102" s="97"/>
      <c r="X102" s="95"/>
    </row>
    <row r="103" spans="1:24">
      <c r="A103" s="84"/>
      <c r="B103" s="95"/>
      <c r="C103" s="248"/>
      <c r="D103" s="97"/>
      <c r="E103" s="97"/>
      <c r="F103" s="84"/>
      <c r="G103" s="84"/>
      <c r="H103" s="84"/>
      <c r="I103" s="84"/>
      <c r="J103" s="95"/>
      <c r="K103" s="84"/>
      <c r="L103" s="84"/>
      <c r="M103" s="84"/>
      <c r="N103" s="84"/>
      <c r="O103" s="97"/>
      <c r="P103" s="84"/>
      <c r="Q103" s="84"/>
      <c r="R103" s="248"/>
      <c r="S103" s="84"/>
      <c r="T103" s="84"/>
      <c r="U103" s="274"/>
      <c r="V103" s="84"/>
      <c r="W103" s="97"/>
      <c r="X103" s="95"/>
    </row>
    <row r="104" spans="1:24" ht="15.75" customHeight="1">
      <c r="A104" s="423" t="s">
        <v>18</v>
      </c>
      <c r="B104" s="667" t="s">
        <v>191</v>
      </c>
      <c r="C104" s="668"/>
      <c r="D104" s="668"/>
      <c r="E104" s="668"/>
      <c r="F104" s="668"/>
      <c r="G104" s="668"/>
      <c r="H104" s="668"/>
      <c r="I104" s="668"/>
      <c r="J104" s="668"/>
      <c r="K104" s="668"/>
      <c r="L104" s="668"/>
      <c r="M104" s="669"/>
      <c r="N104" s="118"/>
      <c r="O104" s="119"/>
      <c r="P104" s="118"/>
      <c r="Q104" s="422" t="s">
        <v>13</v>
      </c>
      <c r="R104" s="422"/>
      <c r="S104" s="422"/>
      <c r="T104" s="422"/>
      <c r="U104" s="422"/>
      <c r="V104" s="422"/>
      <c r="W104" s="422"/>
      <c r="X104" s="422"/>
    </row>
    <row r="105" spans="1:24">
      <c r="A105" s="423"/>
      <c r="B105" s="422" t="s">
        <v>10</v>
      </c>
      <c r="C105" s="422"/>
      <c r="D105" s="422"/>
      <c r="E105" s="422"/>
      <c r="F105" s="422" t="s">
        <v>11</v>
      </c>
      <c r="G105" s="422"/>
      <c r="H105" s="422"/>
      <c r="I105" s="422" t="s">
        <v>12</v>
      </c>
      <c r="J105" s="422"/>
      <c r="K105" s="422"/>
      <c r="L105" s="422"/>
      <c r="M105" s="422"/>
      <c r="N105" s="422"/>
      <c r="O105" s="422"/>
      <c r="P105" s="98"/>
      <c r="Q105" s="422"/>
      <c r="R105" s="422"/>
      <c r="S105" s="422"/>
      <c r="T105" s="422"/>
      <c r="U105" s="422"/>
      <c r="V105" s="422"/>
      <c r="W105" s="422"/>
      <c r="X105" s="422"/>
    </row>
    <row r="106" spans="1:24">
      <c r="A106" s="423"/>
      <c r="B106" s="422"/>
      <c r="C106" s="422"/>
      <c r="D106" s="422"/>
      <c r="E106" s="422"/>
      <c r="F106" s="422"/>
      <c r="G106" s="422"/>
      <c r="H106" s="422"/>
      <c r="I106" s="422"/>
      <c r="J106" s="422"/>
      <c r="K106" s="422"/>
      <c r="L106" s="422"/>
      <c r="M106" s="422"/>
      <c r="N106" s="422"/>
      <c r="O106" s="422"/>
      <c r="P106" s="98"/>
      <c r="Q106" s="422"/>
      <c r="R106" s="422"/>
      <c r="S106" s="422"/>
      <c r="T106" s="422"/>
      <c r="U106" s="422"/>
      <c r="V106" s="422"/>
      <c r="W106" s="422"/>
      <c r="X106" s="422"/>
    </row>
    <row r="107" spans="1:24">
      <c r="A107" s="144">
        <v>1</v>
      </c>
      <c r="B107" s="423">
        <v>2</v>
      </c>
      <c r="C107" s="423"/>
      <c r="D107" s="423"/>
      <c r="E107" s="423"/>
      <c r="F107" s="423">
        <v>3</v>
      </c>
      <c r="G107" s="423"/>
      <c r="H107" s="423"/>
      <c r="I107" s="423">
        <v>4</v>
      </c>
      <c r="J107" s="423"/>
      <c r="K107" s="423"/>
      <c r="L107" s="423"/>
      <c r="M107" s="423"/>
      <c r="N107" s="423"/>
      <c r="O107" s="423"/>
      <c r="P107" s="99"/>
      <c r="Q107" s="422"/>
      <c r="R107" s="422"/>
      <c r="S107" s="422"/>
      <c r="T107" s="422"/>
      <c r="U107" s="422"/>
      <c r="V107" s="422"/>
      <c r="W107" s="422"/>
      <c r="X107" s="422"/>
    </row>
    <row r="108" spans="1:24" s="296" customFormat="1">
      <c r="A108" s="291">
        <v>1</v>
      </c>
      <c r="B108" s="684" t="s">
        <v>72</v>
      </c>
      <c r="C108" s="684"/>
      <c r="D108" s="684"/>
      <c r="E108" s="684"/>
      <c r="F108" s="685" t="s">
        <v>518</v>
      </c>
      <c r="G108" s="685"/>
      <c r="H108" s="685"/>
      <c r="I108" s="684" t="s">
        <v>519</v>
      </c>
      <c r="J108" s="684"/>
      <c r="K108" s="684"/>
      <c r="L108" s="684"/>
      <c r="M108" s="684"/>
      <c r="N108" s="684"/>
      <c r="O108" s="684"/>
      <c r="P108" s="684"/>
      <c r="Q108" s="686"/>
      <c r="R108" s="686"/>
      <c r="S108" s="686"/>
      <c r="T108" s="686"/>
      <c r="U108" s="686"/>
      <c r="V108" s="686"/>
      <c r="W108" s="686"/>
      <c r="X108" s="686"/>
    </row>
    <row r="109" spans="1:24" ht="34.5" customHeight="1">
      <c r="A109" s="291">
        <v>2</v>
      </c>
      <c r="B109" s="482" t="s">
        <v>541</v>
      </c>
      <c r="C109" s="482"/>
      <c r="D109" s="482"/>
      <c r="E109" s="482"/>
      <c r="F109" s="440" t="s">
        <v>509</v>
      </c>
      <c r="G109" s="440"/>
      <c r="H109" s="440"/>
      <c r="I109" s="444" t="s">
        <v>512</v>
      </c>
      <c r="J109" s="444"/>
      <c r="K109" s="444"/>
      <c r="L109" s="444"/>
      <c r="M109" s="444"/>
      <c r="N109" s="444"/>
      <c r="O109" s="444"/>
      <c r="P109" s="444"/>
      <c r="Q109" s="418" t="s">
        <v>517</v>
      </c>
      <c r="R109" s="418"/>
      <c r="S109" s="418"/>
      <c r="T109" s="418"/>
      <c r="U109" s="418"/>
      <c r="V109" s="418"/>
      <c r="W109" s="418"/>
      <c r="X109" s="418"/>
    </row>
    <row r="110" spans="1:24" ht="32.25" customHeight="1">
      <c r="A110" s="291">
        <v>3</v>
      </c>
      <c r="B110" s="482" t="s">
        <v>510</v>
      </c>
      <c r="C110" s="482"/>
      <c r="D110" s="482"/>
      <c r="E110" s="482"/>
      <c r="F110" s="440" t="s">
        <v>511</v>
      </c>
      <c r="G110" s="440"/>
      <c r="H110" s="440"/>
      <c r="I110" s="680" t="s">
        <v>512</v>
      </c>
      <c r="J110" s="680"/>
      <c r="K110" s="680"/>
      <c r="L110" s="680"/>
      <c r="M110" s="680"/>
      <c r="N110" s="680"/>
      <c r="O110" s="680"/>
      <c r="P110" s="680"/>
      <c r="Q110" s="418"/>
      <c r="R110" s="418"/>
      <c r="S110" s="418"/>
      <c r="T110" s="418"/>
      <c r="U110" s="418"/>
      <c r="V110" s="418"/>
      <c r="W110" s="418"/>
      <c r="X110" s="418"/>
    </row>
    <row r="111" spans="1:24">
      <c r="A111" s="292" t="s">
        <v>526</v>
      </c>
      <c r="B111" s="162"/>
      <c r="C111" s="162"/>
      <c r="D111" s="162"/>
      <c r="E111" s="162"/>
      <c r="F111" s="96"/>
      <c r="G111" s="95"/>
      <c r="H111" s="95"/>
      <c r="I111" s="95"/>
      <c r="J111" s="95"/>
      <c r="K111" s="95"/>
      <c r="L111" s="95"/>
      <c r="M111" s="95"/>
      <c r="N111" s="95"/>
      <c r="O111" s="95"/>
      <c r="P111" s="95"/>
      <c r="Q111" s="293"/>
      <c r="R111" s="287"/>
      <c r="S111" s="287"/>
      <c r="T111" s="287"/>
      <c r="U111" s="293"/>
      <c r="V111" s="293"/>
      <c r="W111" s="294"/>
      <c r="X111" s="294"/>
    </row>
    <row r="112" spans="1:24">
      <c r="A112" s="295" t="s">
        <v>542</v>
      </c>
      <c r="B112" s="109"/>
      <c r="C112" s="172"/>
      <c r="D112" s="140"/>
      <c r="E112" s="140"/>
      <c r="F112" s="140"/>
      <c r="G112" s="140"/>
      <c r="H112" s="140"/>
      <c r="I112" s="140"/>
      <c r="J112" s="140"/>
      <c r="K112" s="140"/>
      <c r="L112" s="140"/>
      <c r="M112" s="140"/>
      <c r="N112" s="140"/>
      <c r="O112" s="140"/>
      <c r="P112" s="140"/>
      <c r="Q112" s="140"/>
      <c r="R112" s="172"/>
      <c r="S112" s="140"/>
      <c r="T112" s="140"/>
      <c r="U112" s="140"/>
      <c r="V112" s="140"/>
      <c r="W112" s="160"/>
      <c r="X112" s="160"/>
    </row>
    <row r="113" spans="1:24">
      <c r="A113" s="166" t="s">
        <v>543</v>
      </c>
    </row>
    <row r="114" spans="1:24">
      <c r="Q114" s="150"/>
      <c r="R114" s="242"/>
      <c r="S114" s="237"/>
      <c r="T114" s="88"/>
      <c r="U114" s="164"/>
      <c r="V114" s="164"/>
      <c r="W114" s="88"/>
      <c r="X114" s="88"/>
    </row>
    <row r="115" spans="1:24">
      <c r="Q115" s="150"/>
      <c r="R115" s="242"/>
      <c r="S115" s="237"/>
      <c r="T115" s="88"/>
      <c r="U115" s="164"/>
      <c r="V115" s="164"/>
      <c r="W115" s="123"/>
      <c r="X115" s="88"/>
    </row>
    <row r="116" spans="1:24">
      <c r="Q116" s="150"/>
      <c r="R116" s="284"/>
      <c r="S116" s="94"/>
      <c r="T116" s="94"/>
      <c r="U116" s="164"/>
      <c r="V116" s="164"/>
      <c r="W116" s="88"/>
      <c r="X116" s="88"/>
    </row>
    <row r="117" spans="1:24">
      <c r="Q117" s="150"/>
      <c r="R117" s="242"/>
      <c r="S117" s="237"/>
      <c r="T117" s="94"/>
      <c r="U117" s="164"/>
      <c r="V117" s="164"/>
      <c r="W117" s="88"/>
      <c r="X117" s="88"/>
    </row>
    <row r="118" spans="1:24">
      <c r="F118" s="237"/>
      <c r="G118" s="237"/>
      <c r="Q118" s="163"/>
      <c r="R118" s="284"/>
      <c r="S118" s="94"/>
      <c r="T118" s="94"/>
      <c r="U118" s="164"/>
      <c r="V118" s="164"/>
      <c r="W118" s="88"/>
      <c r="X118" s="88"/>
    </row>
    <row r="119" spans="1:24">
      <c r="Q119" s="150"/>
      <c r="R119" s="284"/>
      <c r="S119" s="94"/>
      <c r="T119" s="94"/>
      <c r="U119" s="164"/>
      <c r="V119" s="164"/>
      <c r="W119" s="88"/>
      <c r="X119" s="88"/>
    </row>
    <row r="120" spans="1:24">
      <c r="Q120" s="238"/>
      <c r="R120" s="242"/>
      <c r="S120" s="238"/>
      <c r="T120" s="94"/>
      <c r="U120" s="164"/>
      <c r="V120" s="164"/>
      <c r="W120" s="88"/>
      <c r="X120" s="88"/>
    </row>
    <row r="121" spans="1:24">
      <c r="Q121" s="150"/>
      <c r="R121" s="242"/>
      <c r="S121" s="238"/>
      <c r="T121" s="94"/>
      <c r="U121" s="165"/>
      <c r="V121" s="164"/>
      <c r="W121" s="88"/>
      <c r="X121" s="88"/>
    </row>
    <row r="122" spans="1:24">
      <c r="U122" s="164"/>
      <c r="V122" s="164"/>
      <c r="W122" s="88"/>
      <c r="X122" s="88"/>
    </row>
    <row r="123" spans="1:24">
      <c r="U123" s="164"/>
      <c r="V123" s="164"/>
      <c r="W123" s="88"/>
      <c r="X123" s="88"/>
    </row>
    <row r="124" spans="1:24">
      <c r="U124" s="165"/>
      <c r="V124" s="164"/>
      <c r="W124" s="88"/>
      <c r="X124" s="88"/>
    </row>
    <row r="125" spans="1:24">
      <c r="U125" s="164"/>
      <c r="V125" s="165"/>
      <c r="W125" s="88"/>
      <c r="X125" s="88"/>
    </row>
    <row r="126" spans="1:24">
      <c r="U126" s="165"/>
      <c r="V126" s="164"/>
      <c r="W126" s="88"/>
      <c r="X126" s="88"/>
    </row>
    <row r="128" spans="1:24">
      <c r="U128" s="165"/>
      <c r="V128" s="165"/>
      <c r="W128" s="88"/>
      <c r="X128" s="88"/>
    </row>
    <row r="129" spans="21:24">
      <c r="U129" s="165"/>
      <c r="V129" s="165"/>
      <c r="W129" s="88"/>
      <c r="X129" s="88"/>
    </row>
    <row r="130" spans="21:24">
      <c r="U130" s="164"/>
      <c r="V130" s="165"/>
      <c r="W130" s="123"/>
      <c r="X130" s="88"/>
    </row>
    <row r="131" spans="21:24">
      <c r="U131" s="164"/>
      <c r="V131" s="164"/>
      <c r="W131" s="123"/>
      <c r="X131" s="88"/>
    </row>
    <row r="132" spans="21:24">
      <c r="U132" s="164"/>
      <c r="V132" s="164"/>
      <c r="W132" s="88"/>
      <c r="X132" s="88"/>
    </row>
    <row r="133" spans="21:24">
      <c r="U133" s="164"/>
      <c r="V133" s="164"/>
      <c r="W133" s="88"/>
      <c r="X133" s="88"/>
    </row>
    <row r="135" spans="21:24">
      <c r="U135" s="164"/>
      <c r="V135" s="164"/>
      <c r="W135" s="88"/>
      <c r="X135" s="88"/>
    </row>
    <row r="137" spans="21:24">
      <c r="U137" s="164"/>
      <c r="V137" s="165"/>
      <c r="W137" s="88"/>
      <c r="X137" s="88"/>
    </row>
    <row r="138" spans="21:24">
      <c r="U138" s="165"/>
      <c r="V138" s="165"/>
      <c r="W138" s="88"/>
      <c r="X138" s="88"/>
    </row>
    <row r="139" spans="21:24">
      <c r="U139" s="164"/>
      <c r="V139" s="165"/>
      <c r="W139" s="123"/>
      <c r="X139" s="88"/>
    </row>
    <row r="140" spans="21:24">
      <c r="U140" s="164"/>
      <c r="V140" s="165"/>
      <c r="W140" s="88"/>
      <c r="X140" s="88"/>
    </row>
    <row r="141" spans="21:24">
      <c r="U141" s="165"/>
      <c r="V141" s="165"/>
      <c r="W141" s="88"/>
      <c r="X141" s="88"/>
    </row>
    <row r="142" spans="21:24">
      <c r="U142" s="164"/>
      <c r="V142" s="165"/>
      <c r="W142" s="123"/>
    </row>
    <row r="143" spans="21:24">
      <c r="U143" s="164"/>
      <c r="V143" s="165"/>
      <c r="W143" s="123"/>
      <c r="X143" s="88"/>
    </row>
    <row r="144" spans="21:24">
      <c r="U144" s="164"/>
      <c r="V144" s="165"/>
      <c r="W144" s="123"/>
      <c r="X144" s="88"/>
    </row>
    <row r="145" spans="21:24">
      <c r="U145" s="164"/>
      <c r="V145" s="165"/>
      <c r="W145" s="123"/>
      <c r="X145" s="88"/>
    </row>
    <row r="146" spans="21:24">
      <c r="U146" s="165"/>
      <c r="V146" s="165"/>
      <c r="W146" s="123"/>
      <c r="X146" s="88"/>
    </row>
    <row r="147" spans="21:24">
      <c r="U147" s="165"/>
      <c r="V147" s="165"/>
      <c r="W147" s="123"/>
      <c r="X147" s="88"/>
    </row>
    <row r="148" spans="21:24">
      <c r="U148" s="164"/>
      <c r="V148" s="165"/>
      <c r="W148" s="123"/>
      <c r="X148" s="88"/>
    </row>
    <row r="149" spans="21:24">
      <c r="U149" s="164"/>
      <c r="V149" s="165"/>
      <c r="W149" s="123"/>
      <c r="X149" s="88"/>
    </row>
    <row r="150" spans="21:24">
      <c r="U150" s="165"/>
      <c r="V150" s="165"/>
      <c r="W150" s="123"/>
      <c r="X150" s="88"/>
    </row>
    <row r="151" spans="21:24">
      <c r="U151" s="238"/>
      <c r="V151" s="238"/>
      <c r="W151" s="240"/>
      <c r="X151" s="241"/>
    </row>
    <row r="153" spans="21:24">
      <c r="U153" s="80"/>
      <c r="V153" s="238"/>
      <c r="W153" s="240"/>
      <c r="X153" s="241"/>
    </row>
    <row r="154" spans="21:24">
      <c r="U154" s="80"/>
      <c r="V154" s="238"/>
      <c r="W154" s="240"/>
      <c r="X154" s="241"/>
    </row>
    <row r="155" spans="21:24">
      <c r="U155" s="80"/>
      <c r="V155" s="238"/>
      <c r="W155" s="240"/>
      <c r="X155" s="240"/>
    </row>
    <row r="156" spans="21:24">
      <c r="U156" s="80"/>
      <c r="V156" s="238"/>
      <c r="W156" s="240"/>
      <c r="X156" s="240"/>
    </row>
    <row r="157" spans="21:24">
      <c r="U157" s="80"/>
      <c r="V157" s="238"/>
      <c r="W157" s="240"/>
      <c r="X157" s="240"/>
    </row>
    <row r="158" spans="21:24">
      <c r="U158" s="80"/>
      <c r="V158" s="238"/>
      <c r="W158" s="240"/>
      <c r="X158" s="240"/>
    </row>
    <row r="159" spans="21:24">
      <c r="U159" s="80"/>
      <c r="V159" s="238"/>
      <c r="W159" s="240"/>
      <c r="X159" s="241"/>
    </row>
    <row r="160" spans="21:24">
      <c r="U160" s="238"/>
      <c r="V160" s="238"/>
      <c r="W160" s="240"/>
      <c r="X160" s="241"/>
    </row>
    <row r="161" spans="21:24">
      <c r="U161" s="80"/>
      <c r="V161" s="238"/>
      <c r="W161" s="240"/>
      <c r="X161" s="241"/>
    </row>
    <row r="162" spans="21:24">
      <c r="U162" s="238"/>
      <c r="V162" s="238"/>
      <c r="W162" s="240"/>
      <c r="X162" s="240"/>
    </row>
    <row r="163" spans="21:24">
      <c r="U163" s="80"/>
      <c r="V163" s="238"/>
      <c r="W163" s="240"/>
      <c r="X163" s="241"/>
    </row>
    <row r="164" spans="21:24">
      <c r="U164" s="80"/>
      <c r="V164" s="238"/>
      <c r="W164" s="240"/>
      <c r="X164" s="240"/>
    </row>
    <row r="165" spans="21:24">
      <c r="U165" s="150"/>
      <c r="V165" s="238"/>
      <c r="W165" s="240"/>
      <c r="X165" s="240"/>
    </row>
    <row r="166" spans="21:24">
      <c r="U166" s="80"/>
      <c r="V166" s="238"/>
      <c r="W166" s="240"/>
      <c r="X166" s="240"/>
    </row>
    <row r="167" spans="21:24">
      <c r="U167" s="238"/>
      <c r="V167" s="238"/>
      <c r="W167" s="240"/>
      <c r="X167" s="240"/>
    </row>
    <row r="168" spans="21:24">
      <c r="U168" s="80"/>
      <c r="V168" s="238"/>
      <c r="W168" s="240"/>
      <c r="X168" s="240"/>
    </row>
    <row r="169" spans="21:24">
      <c r="U169" s="238"/>
      <c r="V169" s="238"/>
      <c r="W169" s="240"/>
      <c r="X169" s="241"/>
    </row>
    <row r="170" spans="21:24">
      <c r="U170" s="238"/>
      <c r="V170" s="238"/>
      <c r="W170" s="240"/>
      <c r="X170" s="241"/>
    </row>
    <row r="171" spans="21:24">
      <c r="U171" s="276"/>
      <c r="V171" s="281"/>
      <c r="W171" s="244"/>
      <c r="X171" s="244"/>
    </row>
    <row r="172" spans="21:24">
      <c r="U172" s="277"/>
      <c r="V172" s="282"/>
      <c r="W172" s="245"/>
      <c r="X172" s="245"/>
    </row>
    <row r="173" spans="21:24">
      <c r="U173" s="278"/>
      <c r="V173" s="282"/>
      <c r="W173" s="245"/>
      <c r="X173" s="245"/>
    </row>
    <row r="174" spans="21:24">
      <c r="U174" s="150"/>
      <c r="V174" s="150"/>
      <c r="W174" s="237"/>
      <c r="X174" s="94"/>
    </row>
    <row r="175" spans="21:24">
      <c r="U175" s="164"/>
      <c r="V175" s="164"/>
      <c r="W175" s="88"/>
      <c r="X175" s="88"/>
    </row>
    <row r="176" spans="21:24">
      <c r="U176" s="143"/>
      <c r="V176" s="150"/>
      <c r="W176" s="94"/>
      <c r="X176" s="94"/>
    </row>
    <row r="177" spans="21:24">
      <c r="U177" s="164"/>
      <c r="V177" s="165"/>
      <c r="W177" s="88"/>
      <c r="X177" s="88"/>
    </row>
    <row r="178" spans="21:24">
      <c r="U178" s="164"/>
      <c r="V178" s="165"/>
      <c r="W178" s="123"/>
      <c r="X178" s="88"/>
    </row>
    <row r="179" spans="21:24">
      <c r="U179" s="164"/>
      <c r="V179" s="164"/>
      <c r="W179" s="123"/>
      <c r="X179" s="88"/>
    </row>
    <row r="180" spans="21:24">
      <c r="V180" s="150"/>
      <c r="W180" s="94"/>
      <c r="X180" s="94"/>
    </row>
    <row r="181" spans="21:24">
      <c r="U181" s="164"/>
      <c r="V181" s="164"/>
      <c r="W181" s="88"/>
      <c r="X181" s="88"/>
    </row>
    <row r="182" spans="21:24">
      <c r="U182" s="279"/>
      <c r="V182" s="150"/>
      <c r="W182" s="94"/>
      <c r="X182" s="94"/>
    </row>
    <row r="183" spans="21:24">
      <c r="U183" s="279"/>
      <c r="V183" s="150"/>
      <c r="W183" s="94"/>
      <c r="X183" s="94"/>
    </row>
    <row r="184" spans="21:24">
      <c r="U184" s="279"/>
      <c r="V184" s="150"/>
      <c r="W184" s="94"/>
      <c r="X184" s="94"/>
    </row>
    <row r="186" spans="21:24">
      <c r="U186" s="164"/>
      <c r="V186" s="164"/>
      <c r="W186" s="123"/>
      <c r="X186" s="123"/>
    </row>
    <row r="187" spans="21:24">
      <c r="U187" s="164"/>
      <c r="V187" s="164"/>
      <c r="W187" s="123"/>
      <c r="X187" s="88"/>
    </row>
    <row r="188" spans="21:24">
      <c r="U188" s="164"/>
      <c r="V188" s="164"/>
      <c r="W188" s="88"/>
      <c r="X188" s="88"/>
    </row>
    <row r="189" spans="21:24">
      <c r="U189" s="164"/>
      <c r="V189" s="164"/>
      <c r="W189" s="88"/>
      <c r="X189" s="88"/>
    </row>
    <row r="190" spans="21:24">
      <c r="U190" s="164"/>
      <c r="V190" s="164"/>
      <c r="W190" s="88"/>
      <c r="X190" s="88"/>
    </row>
    <row r="191" spans="21:24">
      <c r="U191" s="164"/>
      <c r="V191" s="164"/>
      <c r="W191" s="88"/>
      <c r="X191" s="88"/>
    </row>
    <row r="192" spans="21:24">
      <c r="U192" s="164"/>
      <c r="V192" s="164"/>
      <c r="W192" s="88"/>
      <c r="X192" s="88"/>
    </row>
    <row r="193" spans="21:24">
      <c r="U193" s="165"/>
      <c r="V193" s="164"/>
      <c r="W193" s="88"/>
      <c r="X193" s="88"/>
    </row>
    <row r="194" spans="21:24">
      <c r="U194" s="164"/>
      <c r="V194" s="164"/>
      <c r="W194" s="88"/>
      <c r="X194" s="88"/>
    </row>
    <row r="195" spans="21:24">
      <c r="U195" s="164"/>
      <c r="V195" s="164"/>
      <c r="W195" s="88"/>
      <c r="X195" s="88"/>
    </row>
    <row r="196" spans="21:24">
      <c r="U196" s="165"/>
      <c r="V196" s="164"/>
      <c r="W196" s="88"/>
      <c r="X196" s="88"/>
    </row>
    <row r="197" spans="21:24">
      <c r="U197" s="164"/>
      <c r="V197" s="165"/>
      <c r="W197" s="88"/>
      <c r="X197" s="88"/>
    </row>
    <row r="198" spans="21:24">
      <c r="U198" s="165"/>
      <c r="V198" s="164"/>
      <c r="W198" s="88"/>
      <c r="X198" s="88"/>
    </row>
    <row r="199" spans="21:24">
      <c r="U199" s="165"/>
      <c r="V199" s="165"/>
      <c r="W199" s="88"/>
      <c r="X199" s="88"/>
    </row>
    <row r="200" spans="21:24">
      <c r="U200" s="165"/>
      <c r="V200" s="165"/>
      <c r="W200" s="88"/>
      <c r="X200" s="88"/>
    </row>
    <row r="201" spans="21:24">
      <c r="U201" s="165"/>
      <c r="V201" s="165"/>
      <c r="W201" s="88"/>
      <c r="X201" s="88"/>
    </row>
    <row r="202" spans="21:24">
      <c r="U202" s="164"/>
      <c r="V202" s="165"/>
      <c r="W202" s="123"/>
      <c r="X202" s="88"/>
    </row>
    <row r="203" spans="21:24">
      <c r="U203" s="164"/>
      <c r="V203" s="164"/>
      <c r="W203" s="123"/>
      <c r="X203" s="88"/>
    </row>
    <row r="204" spans="21:24">
      <c r="U204" s="164"/>
      <c r="V204" s="164"/>
      <c r="W204" s="88"/>
      <c r="X204" s="88"/>
    </row>
    <row r="205" spans="21:24">
      <c r="U205" s="164"/>
      <c r="V205" s="164"/>
      <c r="W205" s="88"/>
      <c r="X205" s="88"/>
    </row>
    <row r="206" spans="21:24">
      <c r="U206" s="164"/>
      <c r="V206" s="164"/>
      <c r="W206" s="88"/>
      <c r="X206" s="88"/>
    </row>
    <row r="207" spans="21:24">
      <c r="U207" s="164"/>
      <c r="V207" s="164"/>
      <c r="W207" s="88"/>
      <c r="X207" s="88"/>
    </row>
    <row r="208" spans="21:24">
      <c r="U208" s="164"/>
      <c r="V208" s="165"/>
      <c r="W208" s="88"/>
      <c r="X208" s="88"/>
    </row>
    <row r="209" spans="21:24">
      <c r="U209" s="164"/>
      <c r="V209" s="165"/>
      <c r="W209" s="88"/>
      <c r="X209" s="88"/>
    </row>
    <row r="210" spans="21:24">
      <c r="U210" s="165"/>
      <c r="V210" s="165"/>
      <c r="W210" s="88"/>
      <c r="X210" s="88"/>
    </row>
    <row r="211" spans="21:24">
      <c r="U211" s="164"/>
      <c r="V211" s="165"/>
      <c r="W211" s="123"/>
      <c r="X211" s="88"/>
    </row>
    <row r="212" spans="21:24">
      <c r="U212" s="164"/>
      <c r="V212" s="165"/>
      <c r="W212" s="88"/>
      <c r="X212" s="88"/>
    </row>
    <row r="213" spans="21:24">
      <c r="U213" s="165"/>
      <c r="V213" s="165"/>
      <c r="W213" s="88"/>
      <c r="X213" s="88"/>
    </row>
    <row r="214" spans="21:24">
      <c r="U214" s="164"/>
      <c r="V214" s="165"/>
      <c r="W214" s="123"/>
      <c r="X214" s="88"/>
    </row>
    <row r="215" spans="21:24">
      <c r="U215" s="164"/>
      <c r="V215" s="165"/>
      <c r="W215" s="123"/>
      <c r="X215" s="88"/>
    </row>
    <row r="216" spans="21:24">
      <c r="U216" s="164"/>
      <c r="V216" s="165"/>
      <c r="W216" s="123"/>
      <c r="X216" s="88"/>
    </row>
    <row r="217" spans="21:24">
      <c r="U217" s="164"/>
      <c r="V217" s="165"/>
      <c r="W217" s="123"/>
      <c r="X217" s="88"/>
    </row>
    <row r="218" spans="21:24">
      <c r="U218" s="165"/>
      <c r="V218" s="165"/>
      <c r="W218" s="123"/>
      <c r="X218" s="88"/>
    </row>
    <row r="219" spans="21:24">
      <c r="U219" s="165"/>
      <c r="V219" s="165"/>
      <c r="W219" s="123"/>
      <c r="X219" s="88"/>
    </row>
    <row r="220" spans="21:24">
      <c r="U220" s="164"/>
      <c r="V220" s="165"/>
      <c r="W220" s="123"/>
      <c r="X220" s="88"/>
    </row>
    <row r="221" spans="21:24">
      <c r="U221" s="164"/>
      <c r="V221" s="165"/>
      <c r="W221" s="123"/>
      <c r="X221" s="88"/>
    </row>
    <row r="222" spans="21:24">
      <c r="U222" s="165"/>
      <c r="V222" s="165"/>
      <c r="W222" s="123"/>
      <c r="X222" s="88"/>
    </row>
    <row r="223" spans="21:24">
      <c r="U223" s="280"/>
      <c r="V223" s="165"/>
      <c r="W223" s="123"/>
      <c r="X223" s="123"/>
    </row>
    <row r="224" spans="21:24">
      <c r="U224" s="280"/>
      <c r="V224" s="165"/>
      <c r="W224" s="123"/>
      <c r="X224" s="123"/>
    </row>
    <row r="225" spans="21:24">
      <c r="U225" s="280"/>
      <c r="V225" s="165"/>
      <c r="W225" s="123"/>
      <c r="X225" s="123"/>
    </row>
    <row r="226" spans="21:24">
      <c r="U226" s="280"/>
      <c r="V226" s="165"/>
      <c r="W226" s="123"/>
      <c r="X226" s="123"/>
    </row>
    <row r="227" spans="21:24">
      <c r="U227" s="280"/>
      <c r="V227" s="165"/>
      <c r="W227" s="123"/>
      <c r="X227" s="123"/>
    </row>
    <row r="228" spans="21:24">
      <c r="U228" s="165"/>
      <c r="V228" s="165"/>
      <c r="W228" s="123"/>
      <c r="X228" s="123"/>
    </row>
    <row r="229" spans="21:24">
      <c r="U229" s="165"/>
      <c r="V229" s="165"/>
      <c r="W229" s="123"/>
      <c r="X229" s="123"/>
    </row>
    <row r="230" spans="21:24">
      <c r="U230" s="150"/>
      <c r="V230" s="150"/>
      <c r="W230" s="237"/>
      <c r="X230" s="237"/>
    </row>
    <row r="231" spans="21:24">
      <c r="U231" s="150"/>
      <c r="V231" s="150"/>
      <c r="W231" s="237"/>
      <c r="X231" s="237"/>
    </row>
    <row r="232" spans="21:24">
      <c r="U232" s="150"/>
      <c r="V232" s="150"/>
      <c r="W232" s="237"/>
      <c r="X232" s="237"/>
    </row>
  </sheetData>
  <mergeCells count="76">
    <mergeCell ref="A45:A90"/>
    <mergeCell ref="B91:B94"/>
    <mergeCell ref="C75:C88"/>
    <mergeCell ref="B75:B88"/>
    <mergeCell ref="B69:B71"/>
    <mergeCell ref="C69:C71"/>
    <mergeCell ref="A91:A99"/>
    <mergeCell ref="B35:B42"/>
    <mergeCell ref="C35:C42"/>
    <mergeCell ref="D35:D42"/>
    <mergeCell ref="E35:E42"/>
    <mergeCell ref="C45:C66"/>
    <mergeCell ref="D45:D66"/>
    <mergeCell ref="E45:E66"/>
    <mergeCell ref="B45:B66"/>
    <mergeCell ref="Q109:X110"/>
    <mergeCell ref="E28:E29"/>
    <mergeCell ref="B28:B29"/>
    <mergeCell ref="C10:C26"/>
    <mergeCell ref="D10:D26"/>
    <mergeCell ref="E10:E26"/>
    <mergeCell ref="B10:B26"/>
    <mergeCell ref="B108:E108"/>
    <mergeCell ref="F108:H108"/>
    <mergeCell ref="I108:P108"/>
    <mergeCell ref="Q108:X108"/>
    <mergeCell ref="D95:D97"/>
    <mergeCell ref="D69:D71"/>
    <mergeCell ref="E69:E71"/>
    <mergeCell ref="B30:B34"/>
    <mergeCell ref="C30:C34"/>
    <mergeCell ref="B110:E110"/>
    <mergeCell ref="I110:P110"/>
    <mergeCell ref="B109:E109"/>
    <mergeCell ref="I109:P109"/>
    <mergeCell ref="F110:H110"/>
    <mergeCell ref="F109:H109"/>
    <mergeCell ref="A104:A106"/>
    <mergeCell ref="B104:M104"/>
    <mergeCell ref="Q104:X107"/>
    <mergeCell ref="B105:E106"/>
    <mergeCell ref="F105:H106"/>
    <mergeCell ref="I105:O106"/>
    <mergeCell ref="B107:E107"/>
    <mergeCell ref="F107:H107"/>
    <mergeCell ref="I107:O107"/>
    <mergeCell ref="C91:C94"/>
    <mergeCell ref="D91:D94"/>
    <mergeCell ref="E91:E94"/>
    <mergeCell ref="E95:E97"/>
    <mergeCell ref="C95:C97"/>
    <mergeCell ref="A1:P1"/>
    <mergeCell ref="A2:P2"/>
    <mergeCell ref="F4:F5"/>
    <mergeCell ref="G4:G5"/>
    <mergeCell ref="H4:I4"/>
    <mergeCell ref="J4:K4"/>
    <mergeCell ref="L4:M4"/>
    <mergeCell ref="N4:N5"/>
    <mergeCell ref="O4:O5"/>
    <mergeCell ref="A100:P100"/>
    <mergeCell ref="A101:P101"/>
    <mergeCell ref="A3:A5"/>
    <mergeCell ref="B3:B5"/>
    <mergeCell ref="C3:C4"/>
    <mergeCell ref="D3:D5"/>
    <mergeCell ref="E3:E5"/>
    <mergeCell ref="F3:G3"/>
    <mergeCell ref="H3:O3"/>
    <mergeCell ref="P4:P5"/>
    <mergeCell ref="B95:B97"/>
    <mergeCell ref="A6:A44"/>
    <mergeCell ref="C28:C29"/>
    <mergeCell ref="D28:D29"/>
    <mergeCell ref="D30:D34"/>
    <mergeCell ref="E30:E34"/>
  </mergeCells>
  <pageMargins left="0.17" right="0.18" top="0.43307086614173229" bottom="0.43307086614173229" header="0.31496062992125984" footer="0.31496062992125984"/>
  <pageSetup paperSize="9" scale="80" orientation="landscape" r:id="rId1"/>
  <rowBreaks count="5" manualBreakCount="5">
    <brk id="14" max="23" man="1"/>
    <brk id="44" max="23" man="1"/>
    <brk id="66" max="23" man="1"/>
    <brk id="90" max="23" man="1"/>
    <brk id="11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June 23</vt:lpstr>
      <vt:lpstr>July 23</vt:lpstr>
      <vt:lpstr>Aug 23</vt:lpstr>
      <vt:lpstr>Sept 23</vt:lpstr>
      <vt:lpstr>Oct 23</vt:lpstr>
      <vt:lpstr>Apr 24</vt:lpstr>
      <vt:lpstr>May 24</vt:lpstr>
      <vt:lpstr>June 24</vt:lpstr>
      <vt:lpstr>July 24</vt:lpstr>
      <vt:lpstr>Aug 24</vt:lpstr>
      <vt:lpstr>Sep 24</vt:lpstr>
      <vt:lpstr>Oct 24</vt:lpstr>
      <vt:lpstr>Nov 24</vt:lpstr>
      <vt:lpstr>Dec 24</vt:lpstr>
      <vt:lpstr>Jan 25</vt:lpstr>
      <vt:lpstr>'Apr 24'!Print_Area</vt:lpstr>
      <vt:lpstr>'Dec 24'!Print_Area</vt:lpstr>
      <vt:lpstr>'Jan 25'!Print_Area</vt:lpstr>
      <vt:lpstr>'July 23'!Print_Area</vt:lpstr>
      <vt:lpstr>'June 23'!Print_Area</vt:lpstr>
      <vt:lpstr>'May 24'!Print_Area</vt:lpstr>
      <vt:lpstr>'Sept 23'!Print_Area</vt:lpstr>
      <vt:lpstr>'Dec 24'!Print_Titles</vt:lpstr>
      <vt:lpstr>'Jan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2025-02-14T11:01:26Z</dcterms:modified>
</cp:coreProperties>
</file>